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nno/Documents/Anschlussfinanzierung 57-409/Dr. Klein 2. Satz Unterlagen/"/>
    </mc:Choice>
  </mc:AlternateContent>
  <xr:revisionPtr revIDLastSave="0" documentId="13_ncr:1_{6333EB72-ECB8-3841-95A1-6FC2C00C24EF}" xr6:coauthVersionLast="47" xr6:coauthVersionMax="47" xr10:uidLastSave="{00000000-0000-0000-0000-000000000000}"/>
  <bookViews>
    <workbookView xWindow="560" yWindow="600" windowWidth="27620" windowHeight="15600" tabRatio="880" activeTab="3" xr2:uid="{00000000-000D-0000-FFFF-FFFF00000000}"/>
  </bookViews>
  <sheets>
    <sheet name="Ausgaben FeWos 2023" sheetId="1" r:id="rId1"/>
    <sheet name="AfA 2023" sheetId="4" state="hidden" r:id="rId2"/>
    <sheet name="Fahrten 2023" sheetId="5" state="hidden" r:id="rId3"/>
    <sheet name="Einnahmen Fewos 2023" sheetId="8" r:id="rId4"/>
  </sheets>
  <definedNames>
    <definedName name="_xlnm._FilterDatabase" localSheetId="0" hidden="1">'Ausgaben FeWos 2023'!$A$2:$CI$70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8" l="1"/>
  <c r="H3" i="1" l="1"/>
  <c r="H70" i="1" s="1"/>
  <c r="F77" i="8"/>
  <c r="E77" i="8"/>
  <c r="E36" i="8"/>
  <c r="F36" i="8"/>
  <c r="F10" i="5"/>
  <c r="F9" i="5"/>
  <c r="F6" i="5"/>
  <c r="F7" i="5"/>
  <c r="F8" i="5"/>
  <c r="F5" i="5"/>
  <c r="F4" i="5" l="1"/>
  <c r="G36" i="8"/>
  <c r="H36" i="8"/>
  <c r="I36" i="8"/>
  <c r="I77" i="8"/>
  <c r="H77" i="8"/>
  <c r="G77" i="8"/>
  <c r="I14" i="4"/>
  <c r="L14" i="4" s="1"/>
  <c r="K15" i="4" l="1"/>
  <c r="I5" i="4"/>
  <c r="I6" i="4"/>
  <c r="I7" i="4"/>
  <c r="I8" i="4"/>
  <c r="K6" i="4" l="1"/>
  <c r="K7" i="4"/>
  <c r="K8" i="4"/>
  <c r="K5" i="4"/>
  <c r="K9" i="4" l="1"/>
  <c r="L7" i="4"/>
  <c r="L8" i="4"/>
  <c r="L6" i="4"/>
  <c r="E11" i="5" l="1"/>
  <c r="F11" i="5"/>
  <c r="L5" i="4"/>
</calcChain>
</file>

<file path=xl/sharedStrings.xml><?xml version="1.0" encoding="utf-8"?>
<sst xmlns="http://schemas.openxmlformats.org/spreadsheetml/2006/main" count="549" uniqueCount="314">
  <si>
    <t>Beleg-Nr.</t>
  </si>
  <si>
    <t>Kommentar</t>
  </si>
  <si>
    <t>Buchungstext</t>
  </si>
  <si>
    <t>Klassifizierung</t>
  </si>
  <si>
    <t>Name des Gastes</t>
  </si>
  <si>
    <t>Anreise</t>
  </si>
  <si>
    <t>Abreise</t>
  </si>
  <si>
    <t>Fahrtgrund</t>
  </si>
  <si>
    <t>Hinfahrt</t>
  </si>
  <si>
    <t>Rückfahrt</t>
  </si>
  <si>
    <t>Gefahrene
Kilometer</t>
  </si>
  <si>
    <t>Hamburg -&gt; Fehmarn</t>
  </si>
  <si>
    <t>Von … nach… (und zurück)</t>
  </si>
  <si>
    <t>Summe</t>
  </si>
  <si>
    <t>Datum</t>
  </si>
  <si>
    <t>Betriebskosten</t>
  </si>
  <si>
    <t>Bruttobetrag 
inkl. MwSt.</t>
  </si>
  <si>
    <t>Werbung auf www.fehmarn-travel.de</t>
  </si>
  <si>
    <t>A0002</t>
  </si>
  <si>
    <t>Schrankbett 160x200 cm</t>
  </si>
  <si>
    <t>LVM, Münster</t>
  </si>
  <si>
    <t>Sergiy Krotter (BS Möbel), Lehrte</t>
  </si>
  <si>
    <t>Afa</t>
  </si>
  <si>
    <t>A0003</t>
  </si>
  <si>
    <t>Home24 GmbH</t>
  </si>
  <si>
    <t>Sideboard Lindholm (Wohnzimmer)</t>
  </si>
  <si>
    <t>Küche</t>
  </si>
  <si>
    <t>A0010</t>
  </si>
  <si>
    <t>IKEA</t>
  </si>
  <si>
    <t>Empfänger der Zahlung</t>
  </si>
  <si>
    <t>Zinsen</t>
  </si>
  <si>
    <t>Anbieter</t>
  </si>
  <si>
    <t>Aktivierungs-datum</t>
  </si>
  <si>
    <t>Afa-Dauer Jahre</t>
  </si>
  <si>
    <t>Wohnung Stranddistelweg</t>
  </si>
  <si>
    <t>AfA</t>
  </si>
  <si>
    <t>15.06.2016*</t>
  </si>
  <si>
    <t>*Am 15.06.2016 wurde die Wohnung in den Vermietungsbetrieb übernommen.</t>
  </si>
  <si>
    <t>Frank Müller, Dortmund</t>
  </si>
  <si>
    <t>B0081</t>
  </si>
  <si>
    <t>Rundfunkbeitrag</t>
  </si>
  <si>
    <t>Gebühreneinzugszentrale ARD ZDF</t>
  </si>
  <si>
    <t>Nächte
fremd</t>
  </si>
  <si>
    <t>Nächte
eigen</t>
  </si>
  <si>
    <t>Eigenbelegung</t>
  </si>
  <si>
    <t>Hamburg = Hauptwohnung</t>
  </si>
  <si>
    <t>Afa 2021</t>
  </si>
  <si>
    <t>Afa 2020</t>
  </si>
  <si>
    <t>Harald Hajek</t>
  </si>
  <si>
    <t>Tage fremd</t>
  </si>
  <si>
    <t>Tage eigen</t>
  </si>
  <si>
    <t>Bruttoeinnahmen inkl. Endreinigung und Wäsche</t>
  </si>
  <si>
    <t>Stadt Fehmarn</t>
  </si>
  <si>
    <t>Abgaben</t>
  </si>
  <si>
    <t>Jahreskurabgabe</t>
  </si>
  <si>
    <t>Tourismusabgabe</t>
  </si>
  <si>
    <t xml:space="preserve"> </t>
  </si>
  <si>
    <t>Fehmarn = Stranddistelweg 7 (57-409) oder Strandhaferweg 5 (65-202)</t>
  </si>
  <si>
    <t>EnthalteneMwSt in %</t>
  </si>
  <si>
    <t>Wohnung Strandhaferweg 5</t>
  </si>
  <si>
    <t>Margret Sieks, Bünde</t>
  </si>
  <si>
    <t>FeWo 
#1 = Stranddistelweg 7 (Whg. 57-409)
#2 = Strandhaferweg 5 (Whg. 65-202)</t>
  </si>
  <si>
    <t>#1</t>
  </si>
  <si>
    <t>beide</t>
  </si>
  <si>
    <t>Rolf Rößle</t>
  </si>
  <si>
    <t>Ostseenest Fehmarn #1 (Wohnung 57-409) Stranddistelweg 7</t>
  </si>
  <si>
    <t>Ostseenest Fehmarn #2 (Wohnung 65-202) Strandhaferweg 5</t>
  </si>
  <si>
    <t>Grundsteuer</t>
  </si>
  <si>
    <t>Restwert 31.12.2022</t>
  </si>
  <si>
    <t>#2</t>
  </si>
  <si>
    <t>Hausratversicherung 65-202</t>
  </si>
  <si>
    <t>Hausratversicherung 57-409</t>
  </si>
  <si>
    <t>km-Geld (0,38 € pro km)</t>
  </si>
  <si>
    <t>GWG</t>
  </si>
  <si>
    <t>Renovierungskosten</t>
  </si>
  <si>
    <t>Baustoffe Richter, Fehmarn</t>
  </si>
  <si>
    <t>Fahrten zu Objekten wg. Vermietung &amp; Verpachtung 2023 mit Privat-Pkw</t>
  </si>
  <si>
    <t>57-409: Installation einer SmartHome-Lösung zur Heizkostenreduktion</t>
  </si>
  <si>
    <t>57-409: Eigentümerversammlung</t>
  </si>
  <si>
    <t>65-202: Eigentümerversammlung</t>
  </si>
  <si>
    <t>65-202: Wiederanbringen des Heizkörpers im Wohnzimmer und Hinweisschilder nach Abschluss des Einbaus vom neuen Balkonfensterelement</t>
  </si>
  <si>
    <t>65-202: Abnahme der neuen Fensterfront (Arbeiten Fa. Grebien)</t>
  </si>
  <si>
    <t>65-202: Vorbereiten Erneuerung Fugen im Bad (Auftrag Fa. Dührkop in KW 46)</t>
  </si>
  <si>
    <t>65-202: Unterschriftenprobe wg. Beiratstätigkeit beim Notar Köhler abgeben</t>
  </si>
  <si>
    <t>Winterschließung</t>
  </si>
  <si>
    <t>Tobias König</t>
  </si>
  <si>
    <t>Susanne Kleeschätzky</t>
  </si>
  <si>
    <t>Anni Lehn</t>
  </si>
  <si>
    <t>Matthias Fricke</t>
  </si>
  <si>
    <t>Adrian Almendinger</t>
  </si>
  <si>
    <t>Hannah Rothfuchs</t>
  </si>
  <si>
    <t>Beatrice Pauer</t>
  </si>
  <si>
    <t>Ursula Hoffmann</t>
  </si>
  <si>
    <t>Kerstin Weßling</t>
  </si>
  <si>
    <t>Sarah Rentmeister</t>
  </si>
  <si>
    <t>Marcel Nagel</t>
  </si>
  <si>
    <t>Maria Bartels</t>
  </si>
  <si>
    <t>Jasmin Helmchen</t>
  </si>
  <si>
    <t>Lisa Ehlert</t>
  </si>
  <si>
    <t>Mario und Ina Saffer</t>
  </si>
  <si>
    <t>Andrea Girndt</t>
  </si>
  <si>
    <t>Isabella Stolfo</t>
  </si>
  <si>
    <t>Christiane Frickel</t>
  </si>
  <si>
    <t>Anke Heimann</t>
  </si>
  <si>
    <t>Gloria Wesemüller-Jasch</t>
  </si>
  <si>
    <t>Alejandra Morales-Kusters</t>
  </si>
  <si>
    <t>Nathalie Fuchs</t>
  </si>
  <si>
    <t>Zum Einsparen von Heizungsstrom</t>
  </si>
  <si>
    <t>Urlaub in der eigenen Wohnung</t>
  </si>
  <si>
    <t>Positive Bewertung im Internet gekauft</t>
  </si>
  <si>
    <t>via fewo-direkt.de (Auszahlungsbetrag an Vermieter Schwan)</t>
  </si>
  <si>
    <t>via AirBnB (Auszahlungsbetrag an Vermieter Schwan)</t>
  </si>
  <si>
    <t>Turan Cengiz</t>
  </si>
  <si>
    <t>Danika Meyer</t>
  </si>
  <si>
    <t>Armin Knapp</t>
  </si>
  <si>
    <t>Oliver Vogt</t>
  </si>
  <si>
    <t>Marc Baron-Holstein</t>
  </si>
  <si>
    <t>Nele Wiewelhove</t>
  </si>
  <si>
    <t>Kerstin Gentz</t>
  </si>
  <si>
    <t>Peter Waltereit</t>
  </si>
  <si>
    <t>Kristina Janßen</t>
  </si>
  <si>
    <t>Stephanie Steinmetz</t>
  </si>
  <si>
    <t>Niels Kuhrt</t>
  </si>
  <si>
    <t>Bernhard Krohne</t>
  </si>
  <si>
    <t>Wilfried Konnegen</t>
  </si>
  <si>
    <t>Katharina Kondziela</t>
  </si>
  <si>
    <t>Susann Scheppank</t>
  </si>
  <si>
    <t>Deren Birk</t>
  </si>
  <si>
    <t>André Frolow</t>
  </si>
  <si>
    <t>Ilja Fliegauf</t>
  </si>
  <si>
    <t>Ines Birk</t>
  </si>
  <si>
    <t>Susanne Dießenbacher</t>
  </si>
  <si>
    <t>Dr. Wolfram Rosendahl</t>
  </si>
  <si>
    <t>Bernhard Steigerwald</t>
  </si>
  <si>
    <t>Kathrin Kreutzkamp</t>
  </si>
  <si>
    <t>Gero Schwan</t>
  </si>
  <si>
    <t>Anja Junker</t>
  </si>
  <si>
    <t>Frank Lindner</t>
  </si>
  <si>
    <t>Sonia Désor</t>
  </si>
  <si>
    <t>Brigitte Klinger</t>
  </si>
  <si>
    <t>Pascal Rudolph</t>
  </si>
  <si>
    <t>Carmen Franiczek</t>
  </si>
  <si>
    <t>Tina Fritsche</t>
  </si>
  <si>
    <t>Britta Loose</t>
  </si>
  <si>
    <t>---</t>
  </si>
  <si>
    <t>Urlaub wurde storniert und nur z.T. erstattet wegen zu kurzer Frist</t>
  </si>
  <si>
    <t>inkl. 25% Verwandtenrabatt (Bruder von Enno Schwan)</t>
  </si>
  <si>
    <t>Buchung über RTL-Intranet</t>
  </si>
  <si>
    <t>via AirBnB (Umsatz = Auszahlungssumme an Vermieter)</t>
  </si>
  <si>
    <t>Verpatzte Reinigung wieder gutgeschrieben</t>
  </si>
  <si>
    <t>inkl. 25% Verwandtenrabatt (Cousine von Anke Schwan)</t>
  </si>
  <si>
    <t>Sven u. Christin Dahl</t>
  </si>
  <si>
    <t>Ausgaben 2023 (ohne AfA) Ferienwohnungen</t>
  </si>
  <si>
    <t>AfA-Berechnung 2023Ferienwohnungen</t>
  </si>
  <si>
    <t>B0446</t>
  </si>
  <si>
    <t>B0447</t>
  </si>
  <si>
    <t>B0448</t>
  </si>
  <si>
    <t>B0449</t>
  </si>
  <si>
    <t>B0450</t>
  </si>
  <si>
    <t>B0451</t>
  </si>
  <si>
    <t>B0452</t>
  </si>
  <si>
    <t>B0453</t>
  </si>
  <si>
    <t>B0454</t>
  </si>
  <si>
    <t>B0455</t>
  </si>
  <si>
    <t>B0456</t>
  </si>
  <si>
    <t>B0457</t>
  </si>
  <si>
    <t>B0458</t>
  </si>
  <si>
    <t>B0459</t>
  </si>
  <si>
    <t>B0460</t>
  </si>
  <si>
    <t>B0461</t>
  </si>
  <si>
    <t>B0462</t>
  </si>
  <si>
    <t>B0463</t>
  </si>
  <si>
    <t>B0464</t>
  </si>
  <si>
    <t>B0465</t>
  </si>
  <si>
    <t>B0466</t>
  </si>
  <si>
    <t>B0467</t>
  </si>
  <si>
    <t>B0468</t>
  </si>
  <si>
    <t>B0469</t>
  </si>
  <si>
    <t>B0470</t>
  </si>
  <si>
    <t>B0471</t>
  </si>
  <si>
    <t>B0472</t>
  </si>
  <si>
    <t>B0473</t>
  </si>
  <si>
    <t>B0474</t>
  </si>
  <si>
    <t>B0475</t>
  </si>
  <si>
    <t>B0476</t>
  </si>
  <si>
    <t>B0477</t>
  </si>
  <si>
    <t>B0478</t>
  </si>
  <si>
    <t>B0479</t>
  </si>
  <si>
    <t>B0480</t>
  </si>
  <si>
    <t>B0481</t>
  </si>
  <si>
    <t>B0482</t>
  </si>
  <si>
    <t>B0483</t>
  </si>
  <si>
    <t>B0484</t>
  </si>
  <si>
    <t>B0485</t>
  </si>
  <si>
    <t>B0486</t>
  </si>
  <si>
    <t>B0487</t>
  </si>
  <si>
    <t>Hausgeldzahlungen 57-409</t>
  </si>
  <si>
    <t>WEG Stranddistelweg 7, Fehmarn</t>
  </si>
  <si>
    <t>Hausgeldzahlungen 65-202</t>
  </si>
  <si>
    <t>WEG Strandhaferweg 5, Fehmarn</t>
  </si>
  <si>
    <t>Ausbesserungstube Polarweiß</t>
  </si>
  <si>
    <t>LandART, Fehmarn</t>
  </si>
  <si>
    <t>Serviettenhalter, Kaffeebecher und Dekoration</t>
  </si>
  <si>
    <t>Fernglas für Schublade Sideboard</t>
  </si>
  <si>
    <t>Kaufhaus Stolz, Fehmarn</t>
  </si>
  <si>
    <t>4 Nässeschutzauflagen für Betten und Kerzen , Batterien</t>
  </si>
  <si>
    <t>Jysk, Fehmarn</t>
  </si>
  <si>
    <t>Kartusche, Silikon und Säge zum Ausbessern Fensterverlattung</t>
  </si>
  <si>
    <t>4 Tischsets</t>
  </si>
  <si>
    <t>Inseperle, Fehmarn</t>
  </si>
  <si>
    <t>Auffüllen Spülmaschinensalz, Klarspüler, Bürste</t>
  </si>
  <si>
    <t>Rossmann, Fehmarn</t>
  </si>
  <si>
    <t>Ersatz Steckdosenleiste und Ersatz-Schlüsselrohlinge wegen Schlüsselverlust</t>
  </si>
  <si>
    <t>Team Baumarkt, Fehmarn</t>
  </si>
  <si>
    <t>Ersatz Daunenkissen</t>
  </si>
  <si>
    <t>Knutzen Wohnen, Hamburg</t>
  </si>
  <si>
    <t>2 Ersatzkissenbezüge</t>
  </si>
  <si>
    <t>IKEA Deutschland, Hamburg-Moorfleet</t>
  </si>
  <si>
    <t>Isolierband zum Abkleben Küchenunterschrankkanten</t>
  </si>
  <si>
    <t>Tesa Powerbond zum Befestigen des Routers am neuen Fensterelement</t>
  </si>
  <si>
    <t>2 neue Küchenoberschranktüren über Spüle</t>
  </si>
  <si>
    <t>Hostingkosten www.ostseenest-fehmarn.de</t>
  </si>
  <si>
    <t>IONOS SE, Montabaur</t>
  </si>
  <si>
    <t>Telefon und Internet in beiden Wohnungen</t>
  </si>
  <si>
    <t>Deutsche TELEKOM, Bonn</t>
  </si>
  <si>
    <t>Travanto GmbH, Hamburg</t>
  </si>
  <si>
    <t>Last-Minute-Anzeige auf www.fehmarn-travel.de</t>
  </si>
  <si>
    <t>Zweitwohnungssteuer 57-409</t>
  </si>
  <si>
    <t>Zinsanteil 2023 Kredit Badsanierung 57-409</t>
  </si>
  <si>
    <t>Degussa Bank, Hamburg</t>
  </si>
  <si>
    <t>Zinsanteil Annuitätendarlehen 57-409</t>
  </si>
  <si>
    <t>VR Bank zwischen den Meeren, Fehmarn</t>
  </si>
  <si>
    <t>Zinsanteil Annuitätendarlehen 65-202</t>
  </si>
  <si>
    <t>Erneuerung beider Rollos im Wohnzimmer 57-409</t>
  </si>
  <si>
    <t>Heide Raum und Farbe, Fehmarn</t>
  </si>
  <si>
    <t>Abdichtung Duschkabine 65-202</t>
  </si>
  <si>
    <t>Dührkop Bad+Heizung, Fehmarn</t>
  </si>
  <si>
    <t>Saisonstrandkorbmiete H83 für Wohnung 57-409</t>
  </si>
  <si>
    <t>Strandkorbvermietung Haltermann, Fehmarn</t>
  </si>
  <si>
    <t>Saisonstrandkorbmiete H218 für Wohnung 65-202</t>
  </si>
  <si>
    <t>Erneuerung undichter Spülarmatur in 57-409</t>
  </si>
  <si>
    <t>Erneuerung Silikon und Reinigung Duschkabine</t>
  </si>
  <si>
    <t>Stromkosten 65-202</t>
  </si>
  <si>
    <t>MONTANA Energie GmbH</t>
  </si>
  <si>
    <t>Stromkosten 57-409</t>
  </si>
  <si>
    <t>E.VITA Energie GmbH und e.on Deutschland GmbH</t>
  </si>
  <si>
    <t>B0488</t>
  </si>
  <si>
    <t>B0489</t>
  </si>
  <si>
    <t>B0490</t>
  </si>
  <si>
    <t>B0491</t>
  </si>
  <si>
    <t>B0492</t>
  </si>
  <si>
    <t>B0493</t>
  </si>
  <si>
    <t>B0494</t>
  </si>
  <si>
    <t>B0495</t>
  </si>
  <si>
    <t>B0496</t>
  </si>
  <si>
    <t>B0497</t>
  </si>
  <si>
    <t>B0498</t>
  </si>
  <si>
    <t>B0499</t>
  </si>
  <si>
    <t>B0500</t>
  </si>
  <si>
    <t>B0501</t>
  </si>
  <si>
    <t>B0502</t>
  </si>
  <si>
    <t>B0503</t>
  </si>
  <si>
    <t>B0504</t>
  </si>
  <si>
    <t>B0505</t>
  </si>
  <si>
    <t>B0506</t>
  </si>
  <si>
    <t>B0507</t>
  </si>
  <si>
    <t>B0508</t>
  </si>
  <si>
    <t>B0509</t>
  </si>
  <si>
    <t>B0510</t>
  </si>
  <si>
    <t>B0511</t>
  </si>
  <si>
    <t>Laminierung Infomappe Ostseenest #2 65-202</t>
  </si>
  <si>
    <t>Tiedeke Kopierzentrum, Hamburg</t>
  </si>
  <si>
    <t>Kunststoffschild für Balkontür</t>
  </si>
  <si>
    <t>Schildermaxe.de</t>
  </si>
  <si>
    <t>Malerarbeiten nach Einbau neuen Balkonfensterelements</t>
  </si>
  <si>
    <t>Maleremeister Saupper, Fehmarn</t>
  </si>
  <si>
    <t>Ersatz des defekten Kühlschranks in 65-202</t>
  </si>
  <si>
    <t>Elektrotechnik Wendt, Fehmarn</t>
  </si>
  <si>
    <t>Plisseeanlage und Mückenschutz für neues Balkonfensterelement in 65-202</t>
  </si>
  <si>
    <t>Smart Home Geräte Teil 1 für 57-409 zum Energiesparen</t>
  </si>
  <si>
    <t>Bosch GmbH, Stuttgart</t>
  </si>
  <si>
    <t>Smart Home Geräte Teil 2 für 57-409 zum Energiesparen</t>
  </si>
  <si>
    <t>Küchenoberschranktür für Mikrowellenschrank</t>
  </si>
  <si>
    <t>Firma Sanner, Fehmarn</t>
  </si>
  <si>
    <t>Provisionsabrechnung 65-202 12-2023</t>
  </si>
  <si>
    <t>Provisionsabrechnung 65-202 11-2023</t>
  </si>
  <si>
    <t>Provisionsabrechnung 65-202 10-2023</t>
  </si>
  <si>
    <t>Provisionsabrechnung 57-409 10-2023</t>
  </si>
  <si>
    <t>Provisionsabrechnung 57-409 09-2023</t>
  </si>
  <si>
    <t>Provisionsabrechnung 65-202 09-2023</t>
  </si>
  <si>
    <t>Provisionsabrechnung 65-202 08-2023</t>
  </si>
  <si>
    <t>Provisionsabrechnung 57-409 08-2023</t>
  </si>
  <si>
    <t>Provisionsabrechnung 57-409 07-2023</t>
  </si>
  <si>
    <t>Provisionsabrechnung 65-202 07-2023</t>
  </si>
  <si>
    <t>Provisionsabrechnung 57-409 06-2023</t>
  </si>
  <si>
    <t>Provisionsabrechnung 65-202 06-2023</t>
  </si>
  <si>
    <t>Provisionsabrechnung 65-202 05-2023</t>
  </si>
  <si>
    <t>Provisionsabrechnung 57-409 05-2023</t>
  </si>
  <si>
    <t>Provisionsabrechnung 57-409 04-2023</t>
  </si>
  <si>
    <t>Provisionsabrechnung 65-202 04-2023</t>
  </si>
  <si>
    <t>Provisionsabrechnung 57-409 03-2023</t>
  </si>
  <si>
    <t>Provisionsabrechnung 65-202 03-2023</t>
  </si>
  <si>
    <t>Provisionsabrechnung 57-409 01-2023</t>
  </si>
  <si>
    <t>Provisionsabrechnung 65-202 01-2023</t>
  </si>
  <si>
    <t>Fahrten zu den Ferienwohnungen (s. separater Reiter)</t>
  </si>
  <si>
    <t>Gesamtbruttoeinnahmen</t>
  </si>
  <si>
    <t>Restwert 31.12.2023</t>
  </si>
  <si>
    <t>Afa 2023</t>
  </si>
  <si>
    <t>Bereits als Beleg Nr. B0511 in die Tabelle "Ausgaben FeWos 2023" übernommen!</t>
  </si>
  <si>
    <t>"Ostseenest #1" (Wohnung 57-409) Stranddistelweg 7</t>
  </si>
  <si>
    <t>"Ostseenest #2" (Wohnung 65-202) Strandhaferweg 5</t>
  </si>
  <si>
    <t>Berechnung StB A. Oelschläger</t>
  </si>
  <si>
    <t>Isolierband zum Abkleben Routerkabel, Ersatzbatterien</t>
  </si>
  <si>
    <t>Einnahmen Ferienvermietung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</si>
</sst>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sz val="11"/>
      <name val="Georgia"/>
      <family val="1"/>
    </font>
    <font>
      <b/>
      <sz val="24"/>
      <color theme="1"/>
      <name val="Georgia"/>
      <family val="1"/>
    </font>
    <font>
      <sz val="24"/>
      <color theme="1"/>
      <name val="Calibri"/>
      <family val="2"/>
      <scheme val="minor"/>
    </font>
    <font>
      <b/>
      <sz val="11"/>
      <color rgb="FFFF0000"/>
      <name val="Georgia"/>
      <family val="1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Georgia"/>
      <family val="1"/>
    </font>
    <font>
      <b/>
      <i/>
      <sz val="12"/>
      <color theme="1"/>
      <name val="Georgia"/>
      <family val="1"/>
    </font>
    <font>
      <i/>
      <sz val="11"/>
      <color theme="1"/>
      <name val="Georgia"/>
      <family val="1"/>
    </font>
    <font>
      <b/>
      <sz val="14"/>
      <color theme="1"/>
      <name val="Georgia"/>
      <family val="1"/>
    </font>
    <font>
      <b/>
      <sz val="16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>
      <alignment horizontal="left"/>
    </xf>
    <xf numFmtId="164" fontId="2" fillId="0" borderId="1" xfId="0" applyNumberFormat="1" applyFont="1" applyBorder="1"/>
    <xf numFmtId="0" fontId="2" fillId="0" borderId="3" xfId="0" applyFont="1" applyBorder="1"/>
    <xf numFmtId="0" fontId="2" fillId="0" borderId="1" xfId="0" applyFont="1" applyBorder="1" applyAlignment="1">
      <alignment horizontal="left"/>
    </xf>
    <xf numFmtId="0" fontId="4" fillId="0" borderId="0" xfId="0" applyFont="1"/>
    <xf numFmtId="1" fontId="1" fillId="0" borderId="3" xfId="0" applyNumberFormat="1" applyFont="1" applyBorder="1"/>
    <xf numFmtId="164" fontId="1" fillId="0" borderId="3" xfId="0" applyNumberFormat="1" applyFont="1" applyBorder="1"/>
    <xf numFmtId="0" fontId="1" fillId="2" borderId="1" xfId="0" applyFont="1" applyFill="1" applyBorder="1" applyAlignment="1">
      <alignment horizontal="right" vertical="top" wrapText="1"/>
    </xf>
    <xf numFmtId="0" fontId="2" fillId="0" borderId="0" xfId="0" applyFont="1"/>
    <xf numFmtId="0" fontId="1" fillId="0" borderId="2" xfId="0" applyFont="1" applyBorder="1"/>
    <xf numFmtId="0" fontId="0" fillId="0" borderId="3" xfId="0" applyBorder="1"/>
    <xf numFmtId="3" fontId="1" fillId="0" borderId="3" xfId="0" applyNumberFormat="1" applyFont="1" applyBorder="1"/>
    <xf numFmtId="0" fontId="1" fillId="0" borderId="0" xfId="0" applyFont="1"/>
    <xf numFmtId="14" fontId="2" fillId="0" borderId="1" xfId="0" applyNumberFormat="1" applyFont="1" applyBorder="1"/>
    <xf numFmtId="0" fontId="2" fillId="0" borderId="5" xfId="0" applyFont="1" applyBorder="1"/>
    <xf numFmtId="14" fontId="2" fillId="0" borderId="1" xfId="0" applyNumberFormat="1" applyFont="1" applyBorder="1" applyAlignment="1">
      <alignment horizontal="right"/>
    </xf>
    <xf numFmtId="0" fontId="1" fillId="0" borderId="3" xfId="0" applyFont="1" applyBorder="1"/>
    <xf numFmtId="0" fontId="3" fillId="0" borderId="0" xfId="0" applyFont="1"/>
    <xf numFmtId="0" fontId="5" fillId="0" borderId="0" xfId="0" applyFont="1"/>
    <xf numFmtId="0" fontId="7" fillId="0" borderId="0" xfId="0" applyFont="1"/>
    <xf numFmtId="1" fontId="2" fillId="0" borderId="6" xfId="0" applyNumberFormat="1" applyFont="1" applyBorder="1" applyAlignment="1">
      <alignment horizontal="right"/>
    </xf>
    <xf numFmtId="1" fontId="6" fillId="0" borderId="6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top" wrapText="1"/>
    </xf>
    <xf numFmtId="1" fontId="6" fillId="3" borderId="6" xfId="0" applyNumberFormat="1" applyFont="1" applyFill="1" applyBorder="1" applyAlignment="1">
      <alignment vertical="top" wrapText="1"/>
    </xf>
    <xf numFmtId="1" fontId="2" fillId="3" borderId="6" xfId="0" applyNumberFormat="1" applyFont="1" applyFill="1" applyBorder="1" applyAlignment="1">
      <alignment horizontal="right"/>
    </xf>
    <xf numFmtId="1" fontId="1" fillId="3" borderId="3" xfId="0" applyNumberFormat="1" applyFont="1" applyFill="1" applyBorder="1"/>
    <xf numFmtId="9" fontId="2" fillId="0" borderId="1" xfId="0" applyNumberFormat="1" applyFont="1" applyBorder="1"/>
    <xf numFmtId="0" fontId="6" fillId="0" borderId="0" xfId="0" applyFont="1"/>
    <xf numFmtId="14" fontId="6" fillId="0" borderId="0" xfId="0" applyNumberFormat="1" applyFont="1" applyAlignment="1">
      <alignment horizontal="right"/>
    </xf>
    <xf numFmtId="0" fontId="9" fillId="0" borderId="1" xfId="0" applyFont="1" applyBorder="1"/>
    <xf numFmtId="14" fontId="9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4" fontId="10" fillId="0" borderId="1" xfId="0" applyNumberFormat="1" applyFont="1" applyBorder="1"/>
    <xf numFmtId="14" fontId="2" fillId="0" borderId="1" xfId="0" quotePrefix="1" applyNumberFormat="1" applyFont="1" applyBorder="1" applyAlignment="1">
      <alignment horizontal="right"/>
    </xf>
    <xf numFmtId="0" fontId="11" fillId="0" borderId="1" xfId="0" applyFont="1" applyBorder="1"/>
    <xf numFmtId="14" fontId="11" fillId="0" borderId="1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2" fillId="0" borderId="0" xfId="0" applyFont="1"/>
    <xf numFmtId="0" fontId="4" fillId="0" borderId="4" xfId="0" applyFont="1" applyBorder="1" applyAlignment="1">
      <alignment horizontal="left"/>
    </xf>
    <xf numFmtId="164" fontId="13" fillId="0" borderId="7" xfId="0" applyNumberFormat="1" applyFont="1" applyBorder="1"/>
    <xf numFmtId="0" fontId="13" fillId="0" borderId="7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I70"/>
  <sheetViews>
    <sheetView zoomScale="110" zoomScaleNormal="11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5" sqref="A15"/>
    </sheetView>
  </sheetViews>
  <sheetFormatPr baseColWidth="10" defaultRowHeight="15" x14ac:dyDescent="0.2"/>
  <cols>
    <col min="2" max="2" width="64" customWidth="1"/>
    <col min="3" max="3" width="21.5" customWidth="1"/>
    <col min="4" max="4" width="43.5" customWidth="1"/>
    <col min="5" max="5" width="21.1640625" bestFit="1" customWidth="1"/>
    <col min="6" max="6" width="12" bestFit="1" customWidth="1"/>
    <col min="7" max="7" width="12" customWidth="1"/>
    <col min="8" max="8" width="17.1640625" customWidth="1"/>
    <col min="9" max="9" width="36.5" customWidth="1"/>
  </cols>
  <sheetData>
    <row r="1" spans="1:87" ht="30" x14ac:dyDescent="0.3">
      <c r="A1" s="8" t="s">
        <v>152</v>
      </c>
    </row>
    <row r="2" spans="1:87" ht="81" customHeight="1" x14ac:dyDescent="0.2">
      <c r="A2" s="1" t="s">
        <v>0</v>
      </c>
      <c r="B2" s="1" t="s">
        <v>2</v>
      </c>
      <c r="C2" s="2" t="s">
        <v>61</v>
      </c>
      <c r="D2" s="1" t="s">
        <v>29</v>
      </c>
      <c r="E2" s="1" t="s">
        <v>3</v>
      </c>
      <c r="F2" s="1" t="s">
        <v>14</v>
      </c>
      <c r="G2" s="2" t="s">
        <v>58</v>
      </c>
      <c r="H2" s="2" t="s">
        <v>16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</row>
    <row r="3" spans="1:87" x14ac:dyDescent="0.2">
      <c r="A3" s="3" t="s">
        <v>39</v>
      </c>
      <c r="B3" s="3" t="s">
        <v>40</v>
      </c>
      <c r="C3" s="32" t="s">
        <v>63</v>
      </c>
      <c r="D3" s="3" t="s">
        <v>41</v>
      </c>
      <c r="E3" s="3" t="s">
        <v>15</v>
      </c>
      <c r="F3" s="17">
        <v>42895</v>
      </c>
      <c r="G3" s="37">
        <v>0</v>
      </c>
      <c r="H3" s="5">
        <f>18.36*12</f>
        <v>220.32</v>
      </c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</row>
    <row r="4" spans="1:87" x14ac:dyDescent="0.2">
      <c r="A4" s="3" t="s">
        <v>154</v>
      </c>
      <c r="B4" s="3" t="s">
        <v>196</v>
      </c>
      <c r="C4" s="32" t="s">
        <v>62</v>
      </c>
      <c r="D4" s="3" t="s">
        <v>197</v>
      </c>
      <c r="E4" s="3" t="s">
        <v>15</v>
      </c>
      <c r="F4" s="17">
        <v>45291</v>
      </c>
      <c r="G4" s="37">
        <v>0</v>
      </c>
      <c r="H4" s="5">
        <v>2281.96</v>
      </c>
    </row>
    <row r="5" spans="1:87" x14ac:dyDescent="0.2">
      <c r="A5" s="3" t="s">
        <v>155</v>
      </c>
      <c r="B5" s="3" t="s">
        <v>198</v>
      </c>
      <c r="C5" s="32" t="s">
        <v>69</v>
      </c>
      <c r="D5" s="3" t="s">
        <v>199</v>
      </c>
      <c r="E5" s="3" t="s">
        <v>15</v>
      </c>
      <c r="F5" s="17">
        <v>45291</v>
      </c>
      <c r="G5" s="37">
        <v>0</v>
      </c>
      <c r="H5" s="5">
        <v>2124.0100000000002</v>
      </c>
    </row>
    <row r="6" spans="1:87" x14ac:dyDescent="0.2">
      <c r="A6" s="3" t="s">
        <v>156</v>
      </c>
      <c r="B6" s="3" t="s">
        <v>200</v>
      </c>
      <c r="C6" s="32" t="s">
        <v>69</v>
      </c>
      <c r="D6" s="3" t="s">
        <v>75</v>
      </c>
      <c r="E6" s="3" t="s">
        <v>74</v>
      </c>
      <c r="F6" s="17">
        <v>45061</v>
      </c>
      <c r="G6" s="37">
        <v>0.19</v>
      </c>
      <c r="H6" s="5">
        <v>6.99</v>
      </c>
    </row>
    <row r="7" spans="1:87" x14ac:dyDescent="0.2">
      <c r="A7" s="3" t="s">
        <v>157</v>
      </c>
      <c r="B7" s="3" t="s">
        <v>202</v>
      </c>
      <c r="C7" s="32" t="s">
        <v>62</v>
      </c>
      <c r="D7" s="3" t="s">
        <v>201</v>
      </c>
      <c r="E7" s="3" t="s">
        <v>73</v>
      </c>
      <c r="F7" s="17">
        <v>45063</v>
      </c>
      <c r="G7" s="37">
        <v>0.19</v>
      </c>
      <c r="H7" s="5">
        <v>53.1</v>
      </c>
    </row>
    <row r="8" spans="1:87" x14ac:dyDescent="0.2">
      <c r="A8" s="3" t="s">
        <v>158</v>
      </c>
      <c r="B8" s="3" t="s">
        <v>203</v>
      </c>
      <c r="C8" s="32" t="s">
        <v>62</v>
      </c>
      <c r="D8" s="3" t="s">
        <v>204</v>
      </c>
      <c r="E8" s="3" t="s">
        <v>73</v>
      </c>
      <c r="F8" s="17">
        <v>45146</v>
      </c>
      <c r="G8" s="37">
        <v>0.19</v>
      </c>
      <c r="H8" s="5">
        <v>19.989999999999998</v>
      </c>
    </row>
    <row r="9" spans="1:87" x14ac:dyDescent="0.2">
      <c r="A9" s="3" t="s">
        <v>159</v>
      </c>
      <c r="B9" s="3" t="s">
        <v>205</v>
      </c>
      <c r="C9" s="32" t="s">
        <v>69</v>
      </c>
      <c r="D9" s="3" t="s">
        <v>206</v>
      </c>
      <c r="E9" s="3" t="s">
        <v>73</v>
      </c>
      <c r="F9" s="17">
        <v>45213</v>
      </c>
      <c r="G9" s="37">
        <v>0.19</v>
      </c>
      <c r="H9" s="5">
        <v>66.19</v>
      </c>
    </row>
    <row r="10" spans="1:87" x14ac:dyDescent="0.2">
      <c r="A10" s="3" t="s">
        <v>160</v>
      </c>
      <c r="B10" s="3" t="s">
        <v>207</v>
      </c>
      <c r="C10" s="32" t="s">
        <v>69</v>
      </c>
      <c r="D10" s="3" t="s">
        <v>75</v>
      </c>
      <c r="E10" s="3" t="s">
        <v>74</v>
      </c>
      <c r="F10" s="17">
        <v>45145</v>
      </c>
      <c r="G10" s="37">
        <v>0.19</v>
      </c>
      <c r="H10" s="5">
        <v>19.760000000000002</v>
      </c>
    </row>
    <row r="11" spans="1:87" x14ac:dyDescent="0.2">
      <c r="A11" s="3" t="s">
        <v>161</v>
      </c>
      <c r="B11" s="3" t="s">
        <v>208</v>
      </c>
      <c r="C11" s="32" t="s">
        <v>62</v>
      </c>
      <c r="D11" s="3" t="s">
        <v>209</v>
      </c>
      <c r="E11" s="3" t="s">
        <v>73</v>
      </c>
      <c r="F11" s="17">
        <v>45142</v>
      </c>
      <c r="G11" s="37">
        <v>0.19</v>
      </c>
      <c r="H11" s="5">
        <v>15.8</v>
      </c>
    </row>
    <row r="12" spans="1:87" x14ac:dyDescent="0.2">
      <c r="A12" s="3" t="s">
        <v>162</v>
      </c>
      <c r="B12" s="3" t="s">
        <v>210</v>
      </c>
      <c r="C12" s="32" t="s">
        <v>62</v>
      </c>
      <c r="D12" s="3" t="s">
        <v>211</v>
      </c>
      <c r="E12" s="3" t="s">
        <v>15</v>
      </c>
      <c r="F12" s="17">
        <v>45142</v>
      </c>
      <c r="G12" s="37">
        <v>0.19</v>
      </c>
      <c r="H12" s="5">
        <v>4.62</v>
      </c>
    </row>
    <row r="13" spans="1:87" x14ac:dyDescent="0.2">
      <c r="A13" s="3" t="s">
        <v>163</v>
      </c>
      <c r="B13" s="3" t="s">
        <v>212</v>
      </c>
      <c r="C13" s="32" t="s">
        <v>62</v>
      </c>
      <c r="D13" s="3" t="s">
        <v>213</v>
      </c>
      <c r="E13" s="3" t="s">
        <v>73</v>
      </c>
      <c r="F13" s="17">
        <v>45131</v>
      </c>
      <c r="G13" s="37">
        <v>0.19</v>
      </c>
      <c r="H13" s="5">
        <v>28.56</v>
      </c>
    </row>
    <row r="14" spans="1:87" x14ac:dyDescent="0.2">
      <c r="A14" s="3" t="s">
        <v>164</v>
      </c>
      <c r="B14" s="3" t="s">
        <v>214</v>
      </c>
      <c r="C14" s="32" t="s">
        <v>62</v>
      </c>
      <c r="D14" s="3" t="s">
        <v>215</v>
      </c>
      <c r="E14" s="3" t="s">
        <v>73</v>
      </c>
      <c r="F14" s="17">
        <v>45160</v>
      </c>
      <c r="G14" s="37">
        <v>0.19</v>
      </c>
      <c r="H14" s="5">
        <v>28.79</v>
      </c>
    </row>
    <row r="15" spans="1:87" x14ac:dyDescent="0.2">
      <c r="A15" s="3" t="s">
        <v>165</v>
      </c>
      <c r="B15" s="3" t="s">
        <v>312</v>
      </c>
      <c r="C15" s="32" t="s">
        <v>69</v>
      </c>
      <c r="D15" s="3" t="s">
        <v>75</v>
      </c>
      <c r="E15" s="3" t="s">
        <v>73</v>
      </c>
      <c r="F15" s="17">
        <v>45288</v>
      </c>
      <c r="G15" s="37">
        <v>0.19</v>
      </c>
      <c r="H15" s="5">
        <v>19.66</v>
      </c>
    </row>
    <row r="16" spans="1:87" x14ac:dyDescent="0.2">
      <c r="A16" s="3" t="s">
        <v>166</v>
      </c>
      <c r="B16" s="3" t="s">
        <v>216</v>
      </c>
      <c r="C16" s="32" t="s">
        <v>69</v>
      </c>
      <c r="D16" s="3" t="s">
        <v>217</v>
      </c>
      <c r="E16" s="3" t="s">
        <v>73</v>
      </c>
      <c r="F16" s="17">
        <v>45076</v>
      </c>
      <c r="G16" s="37">
        <v>0.19</v>
      </c>
      <c r="H16" s="5">
        <v>25.98</v>
      </c>
    </row>
    <row r="17" spans="1:8" x14ac:dyDescent="0.2">
      <c r="A17" s="3" t="s">
        <v>167</v>
      </c>
      <c r="B17" s="3" t="s">
        <v>218</v>
      </c>
      <c r="C17" s="32" t="s">
        <v>69</v>
      </c>
      <c r="D17" s="3" t="s">
        <v>75</v>
      </c>
      <c r="E17" s="3" t="s">
        <v>73</v>
      </c>
      <c r="F17" s="17">
        <v>44995</v>
      </c>
      <c r="G17" s="37">
        <v>0.19</v>
      </c>
      <c r="H17" s="5">
        <v>1.69</v>
      </c>
    </row>
    <row r="18" spans="1:8" x14ac:dyDescent="0.2">
      <c r="A18" s="3" t="s">
        <v>168</v>
      </c>
      <c r="B18" s="3" t="s">
        <v>219</v>
      </c>
      <c r="C18" s="32" t="s">
        <v>69</v>
      </c>
      <c r="D18" s="3" t="s">
        <v>75</v>
      </c>
      <c r="E18" s="3" t="s">
        <v>73</v>
      </c>
      <c r="F18" s="17">
        <v>44995</v>
      </c>
      <c r="G18" s="37">
        <v>0.19</v>
      </c>
      <c r="H18" s="5">
        <v>16.989999999999998</v>
      </c>
    </row>
    <row r="19" spans="1:8" x14ac:dyDescent="0.2">
      <c r="A19" s="3" t="s">
        <v>169</v>
      </c>
      <c r="B19" s="3" t="s">
        <v>220</v>
      </c>
      <c r="C19" s="32" t="s">
        <v>62</v>
      </c>
      <c r="D19" s="3" t="s">
        <v>217</v>
      </c>
      <c r="E19" s="3" t="s">
        <v>74</v>
      </c>
      <c r="F19" s="17">
        <v>44950</v>
      </c>
      <c r="G19" s="37">
        <v>0.19</v>
      </c>
      <c r="H19" s="5">
        <v>44</v>
      </c>
    </row>
    <row r="20" spans="1:8" x14ac:dyDescent="0.2">
      <c r="A20" s="3" t="s">
        <v>170</v>
      </c>
      <c r="B20" s="3" t="s">
        <v>221</v>
      </c>
      <c r="C20" s="32" t="s">
        <v>63</v>
      </c>
      <c r="D20" s="3" t="s">
        <v>222</v>
      </c>
      <c r="E20" s="3" t="s">
        <v>15</v>
      </c>
      <c r="F20" s="17">
        <v>45291</v>
      </c>
      <c r="G20" s="37">
        <v>0.19</v>
      </c>
      <c r="H20" s="5">
        <v>220.4</v>
      </c>
    </row>
    <row r="21" spans="1:8" x14ac:dyDescent="0.2">
      <c r="A21" s="3" t="s">
        <v>171</v>
      </c>
      <c r="B21" s="3" t="s">
        <v>223</v>
      </c>
      <c r="C21" s="32" t="s">
        <v>63</v>
      </c>
      <c r="D21" s="3" t="s">
        <v>224</v>
      </c>
      <c r="E21" s="3" t="s">
        <v>15</v>
      </c>
      <c r="F21" s="17">
        <v>45291</v>
      </c>
      <c r="G21" s="37">
        <v>0.19</v>
      </c>
      <c r="H21" s="5">
        <v>1018.68</v>
      </c>
    </row>
    <row r="22" spans="1:8" x14ac:dyDescent="0.2">
      <c r="A22" s="3" t="s">
        <v>172</v>
      </c>
      <c r="B22" s="3" t="s">
        <v>17</v>
      </c>
      <c r="C22" s="32" t="s">
        <v>63</v>
      </c>
      <c r="D22" s="3" t="s">
        <v>225</v>
      </c>
      <c r="E22" s="3" t="s">
        <v>15</v>
      </c>
      <c r="F22" s="17">
        <v>45291</v>
      </c>
      <c r="G22" s="37">
        <v>0.19</v>
      </c>
      <c r="H22" s="5">
        <v>482.68</v>
      </c>
    </row>
    <row r="23" spans="1:8" x14ac:dyDescent="0.2">
      <c r="A23" s="3" t="s">
        <v>173</v>
      </c>
      <c r="B23" s="3" t="s">
        <v>226</v>
      </c>
      <c r="C23" s="32" t="s">
        <v>69</v>
      </c>
      <c r="D23" s="3" t="s">
        <v>225</v>
      </c>
      <c r="E23" s="3" t="s">
        <v>15</v>
      </c>
      <c r="F23" s="17">
        <v>45208</v>
      </c>
      <c r="G23" s="37">
        <v>0.19</v>
      </c>
      <c r="H23" s="5">
        <v>11.59</v>
      </c>
    </row>
    <row r="24" spans="1:8" x14ac:dyDescent="0.2">
      <c r="A24" s="3" t="s">
        <v>174</v>
      </c>
      <c r="B24" s="3" t="s">
        <v>227</v>
      </c>
      <c r="C24" s="32" t="s">
        <v>62</v>
      </c>
      <c r="D24" s="3" t="s">
        <v>52</v>
      </c>
      <c r="E24" s="3" t="s">
        <v>53</v>
      </c>
      <c r="F24" s="17">
        <v>44967</v>
      </c>
      <c r="G24" s="37">
        <v>0</v>
      </c>
      <c r="H24" s="5">
        <v>1391.6</v>
      </c>
    </row>
    <row r="25" spans="1:8" x14ac:dyDescent="0.2">
      <c r="A25" s="3" t="s">
        <v>175</v>
      </c>
      <c r="B25" s="3" t="s">
        <v>54</v>
      </c>
      <c r="C25" s="32" t="s">
        <v>63</v>
      </c>
      <c r="D25" s="3" t="s">
        <v>52</v>
      </c>
      <c r="E25" s="3" t="s">
        <v>53</v>
      </c>
      <c r="F25" s="17">
        <v>44977</v>
      </c>
      <c r="G25" s="37">
        <v>0</v>
      </c>
      <c r="H25" s="5">
        <v>128.80000000000001</v>
      </c>
    </row>
    <row r="26" spans="1:8" x14ac:dyDescent="0.2">
      <c r="A26" s="3" t="s">
        <v>176</v>
      </c>
      <c r="B26" s="3" t="s">
        <v>55</v>
      </c>
      <c r="C26" s="32" t="s">
        <v>63</v>
      </c>
      <c r="D26" s="3" t="s">
        <v>52</v>
      </c>
      <c r="E26" s="3" t="s">
        <v>53</v>
      </c>
      <c r="F26" s="17">
        <v>45160</v>
      </c>
      <c r="G26" s="37">
        <v>0</v>
      </c>
      <c r="H26" s="5">
        <v>265.22000000000003</v>
      </c>
    </row>
    <row r="27" spans="1:8" x14ac:dyDescent="0.2">
      <c r="A27" s="3" t="s">
        <v>177</v>
      </c>
      <c r="B27" s="3" t="s">
        <v>67</v>
      </c>
      <c r="C27" s="32" t="s">
        <v>63</v>
      </c>
      <c r="D27" s="3" t="s">
        <v>52</v>
      </c>
      <c r="E27" s="3" t="s">
        <v>53</v>
      </c>
      <c r="F27" s="17">
        <v>45126</v>
      </c>
      <c r="G27" s="37">
        <v>0</v>
      </c>
      <c r="H27" s="5">
        <v>66.680000000000007</v>
      </c>
    </row>
    <row r="28" spans="1:8" x14ac:dyDescent="0.2">
      <c r="A28" s="3" t="s">
        <v>178</v>
      </c>
      <c r="B28" s="3" t="s">
        <v>228</v>
      </c>
      <c r="C28" s="32" t="s">
        <v>62</v>
      </c>
      <c r="D28" s="3" t="s">
        <v>229</v>
      </c>
      <c r="E28" s="3" t="s">
        <v>30</v>
      </c>
      <c r="F28" s="17">
        <v>45291</v>
      </c>
      <c r="G28" s="37">
        <v>0</v>
      </c>
      <c r="H28" s="5">
        <v>281.88</v>
      </c>
    </row>
    <row r="29" spans="1:8" x14ac:dyDescent="0.2">
      <c r="A29" s="3" t="s">
        <v>179</v>
      </c>
      <c r="B29" s="3" t="s">
        <v>230</v>
      </c>
      <c r="C29" s="32" t="s">
        <v>62</v>
      </c>
      <c r="D29" s="3" t="s">
        <v>231</v>
      </c>
      <c r="E29" s="3" t="s">
        <v>30</v>
      </c>
      <c r="F29" s="17">
        <v>45289</v>
      </c>
      <c r="G29" s="37">
        <v>0</v>
      </c>
      <c r="H29" s="5">
        <v>1761.86</v>
      </c>
    </row>
    <row r="30" spans="1:8" x14ac:dyDescent="0.2">
      <c r="A30" s="3" t="s">
        <v>180</v>
      </c>
      <c r="B30" s="3" t="s">
        <v>232</v>
      </c>
      <c r="C30" s="32" t="s">
        <v>69</v>
      </c>
      <c r="D30" s="3" t="s">
        <v>231</v>
      </c>
      <c r="E30" s="3" t="s">
        <v>30</v>
      </c>
      <c r="F30" s="17">
        <v>45289</v>
      </c>
      <c r="G30" s="37">
        <v>0</v>
      </c>
      <c r="H30" s="5">
        <v>8450.33</v>
      </c>
    </row>
    <row r="31" spans="1:8" x14ac:dyDescent="0.2">
      <c r="A31" s="3" t="s">
        <v>181</v>
      </c>
      <c r="B31" s="3" t="s">
        <v>233</v>
      </c>
      <c r="C31" s="32" t="s">
        <v>62</v>
      </c>
      <c r="D31" s="3" t="s">
        <v>234</v>
      </c>
      <c r="E31" s="3" t="s">
        <v>74</v>
      </c>
      <c r="F31" s="17">
        <v>45168</v>
      </c>
      <c r="G31" s="37">
        <v>0.19</v>
      </c>
      <c r="H31" s="5">
        <v>868.7</v>
      </c>
    </row>
    <row r="32" spans="1:8" x14ac:dyDescent="0.2">
      <c r="A32" s="3" t="s">
        <v>182</v>
      </c>
      <c r="B32" s="3" t="s">
        <v>235</v>
      </c>
      <c r="C32" s="32" t="s">
        <v>69</v>
      </c>
      <c r="D32" s="3" t="s">
        <v>236</v>
      </c>
      <c r="E32" s="3" t="s">
        <v>74</v>
      </c>
      <c r="F32" s="17">
        <v>45161</v>
      </c>
      <c r="G32" s="37">
        <v>0.19</v>
      </c>
      <c r="H32" s="5">
        <v>185.66</v>
      </c>
    </row>
    <row r="33" spans="1:8" x14ac:dyDescent="0.2">
      <c r="A33" s="3" t="s">
        <v>183</v>
      </c>
      <c r="B33" s="3" t="s">
        <v>70</v>
      </c>
      <c r="C33" s="32" t="s">
        <v>69</v>
      </c>
      <c r="D33" s="3" t="s">
        <v>20</v>
      </c>
      <c r="E33" s="3" t="s">
        <v>15</v>
      </c>
      <c r="F33" s="17">
        <v>44946</v>
      </c>
      <c r="G33" s="37">
        <v>0</v>
      </c>
      <c r="H33" s="5">
        <v>210.31</v>
      </c>
    </row>
    <row r="34" spans="1:8" x14ac:dyDescent="0.2">
      <c r="A34" s="3" t="s">
        <v>184</v>
      </c>
      <c r="B34" s="3" t="s">
        <v>71</v>
      </c>
      <c r="C34" s="32" t="s">
        <v>62</v>
      </c>
      <c r="D34" s="3" t="s">
        <v>20</v>
      </c>
      <c r="E34" s="3" t="s">
        <v>15</v>
      </c>
      <c r="F34" s="17">
        <v>45003</v>
      </c>
      <c r="G34" s="37">
        <v>0</v>
      </c>
      <c r="H34" s="5">
        <v>192.45</v>
      </c>
    </row>
    <row r="35" spans="1:8" x14ac:dyDescent="0.2">
      <c r="A35" s="3" t="s">
        <v>185</v>
      </c>
      <c r="B35" s="3" t="s">
        <v>237</v>
      </c>
      <c r="C35" s="32" t="s">
        <v>62</v>
      </c>
      <c r="D35" s="3" t="s">
        <v>238</v>
      </c>
      <c r="E35" s="3" t="s">
        <v>15</v>
      </c>
      <c r="F35" s="17">
        <v>45252</v>
      </c>
      <c r="G35" s="37">
        <v>0.19</v>
      </c>
      <c r="H35" s="5">
        <v>500</v>
      </c>
    </row>
    <row r="36" spans="1:8" x14ac:dyDescent="0.2">
      <c r="A36" s="3" t="s">
        <v>186</v>
      </c>
      <c r="B36" s="3" t="s">
        <v>239</v>
      </c>
      <c r="C36" s="32" t="s">
        <v>62</v>
      </c>
      <c r="D36" s="3" t="s">
        <v>238</v>
      </c>
      <c r="E36" s="3" t="s">
        <v>15</v>
      </c>
      <c r="F36" s="17">
        <v>45252</v>
      </c>
      <c r="G36" s="37">
        <v>0.19</v>
      </c>
      <c r="H36" s="5">
        <v>500</v>
      </c>
    </row>
    <row r="37" spans="1:8" x14ac:dyDescent="0.2">
      <c r="A37" s="3" t="s">
        <v>187</v>
      </c>
      <c r="B37" s="3" t="s">
        <v>240</v>
      </c>
      <c r="C37" s="32" t="s">
        <v>62</v>
      </c>
      <c r="D37" s="3" t="s">
        <v>236</v>
      </c>
      <c r="E37" s="3" t="s">
        <v>74</v>
      </c>
      <c r="F37" s="17">
        <v>45272</v>
      </c>
      <c r="G37" s="37">
        <v>0.19</v>
      </c>
      <c r="H37" s="5">
        <v>179.54</v>
      </c>
    </row>
    <row r="38" spans="1:8" x14ac:dyDescent="0.2">
      <c r="A38" s="3" t="s">
        <v>188</v>
      </c>
      <c r="B38" s="3" t="s">
        <v>241</v>
      </c>
      <c r="C38" s="32" t="s">
        <v>69</v>
      </c>
      <c r="D38" s="3" t="s">
        <v>236</v>
      </c>
      <c r="E38" s="3" t="s">
        <v>15</v>
      </c>
      <c r="F38" s="17">
        <v>45272</v>
      </c>
      <c r="G38" s="37">
        <v>0.19</v>
      </c>
      <c r="H38" s="5">
        <v>326.25</v>
      </c>
    </row>
    <row r="39" spans="1:8" x14ac:dyDescent="0.2">
      <c r="A39" s="3" t="s">
        <v>189</v>
      </c>
      <c r="B39" s="3" t="s">
        <v>242</v>
      </c>
      <c r="C39" s="32" t="s">
        <v>69</v>
      </c>
      <c r="D39" s="3" t="s">
        <v>243</v>
      </c>
      <c r="E39" s="3" t="s">
        <v>15</v>
      </c>
      <c r="F39" s="17">
        <v>45291</v>
      </c>
      <c r="G39" s="37">
        <v>0.19</v>
      </c>
      <c r="H39" s="5">
        <v>3488.97</v>
      </c>
    </row>
    <row r="40" spans="1:8" x14ac:dyDescent="0.2">
      <c r="A40" s="3" t="s">
        <v>190</v>
      </c>
      <c r="B40" s="3" t="s">
        <v>244</v>
      </c>
      <c r="C40" s="32" t="s">
        <v>62</v>
      </c>
      <c r="D40" s="3" t="s">
        <v>245</v>
      </c>
      <c r="E40" s="3" t="s">
        <v>15</v>
      </c>
      <c r="F40" s="17">
        <v>45291</v>
      </c>
      <c r="G40" s="37">
        <v>0.19</v>
      </c>
      <c r="H40" s="5">
        <v>1764.75</v>
      </c>
    </row>
    <row r="41" spans="1:8" x14ac:dyDescent="0.2">
      <c r="A41" s="3" t="s">
        <v>191</v>
      </c>
      <c r="B41" s="3" t="s">
        <v>270</v>
      </c>
      <c r="C41" s="32" t="s">
        <v>69</v>
      </c>
      <c r="D41" s="3" t="s">
        <v>271</v>
      </c>
      <c r="E41" s="3" t="s">
        <v>73</v>
      </c>
      <c r="F41" s="17">
        <v>44992</v>
      </c>
      <c r="G41" s="37">
        <v>0.19</v>
      </c>
      <c r="H41" s="5">
        <v>22.9</v>
      </c>
    </row>
    <row r="42" spans="1:8" x14ac:dyDescent="0.2">
      <c r="A42" s="3" t="s">
        <v>192</v>
      </c>
      <c r="B42" s="3" t="s">
        <v>272</v>
      </c>
      <c r="C42" s="32" t="s">
        <v>69</v>
      </c>
      <c r="D42" s="3" t="s">
        <v>273</v>
      </c>
      <c r="E42" s="3" t="s">
        <v>73</v>
      </c>
      <c r="F42" s="17">
        <v>44993</v>
      </c>
      <c r="G42" s="37">
        <v>0.19</v>
      </c>
      <c r="H42" s="5">
        <v>13.88</v>
      </c>
    </row>
    <row r="43" spans="1:8" x14ac:dyDescent="0.2">
      <c r="A43" s="3" t="s">
        <v>193</v>
      </c>
      <c r="B43" s="3" t="s">
        <v>274</v>
      </c>
      <c r="C43" s="32" t="s">
        <v>69</v>
      </c>
      <c r="D43" s="3" t="s">
        <v>275</v>
      </c>
      <c r="E43" s="3" t="s">
        <v>74</v>
      </c>
      <c r="F43" s="17">
        <v>44985</v>
      </c>
      <c r="G43" s="37">
        <v>0.19</v>
      </c>
      <c r="H43" s="5">
        <v>569.47</v>
      </c>
    </row>
    <row r="44" spans="1:8" x14ac:dyDescent="0.2">
      <c r="A44" s="3" t="s">
        <v>194</v>
      </c>
      <c r="B44" s="3" t="s">
        <v>276</v>
      </c>
      <c r="C44" s="32" t="s">
        <v>69</v>
      </c>
      <c r="D44" s="3" t="s">
        <v>277</v>
      </c>
      <c r="E44" s="3" t="s">
        <v>73</v>
      </c>
      <c r="F44" s="17">
        <v>44970</v>
      </c>
      <c r="G44" s="37">
        <v>0.19</v>
      </c>
      <c r="H44" s="5">
        <v>619</v>
      </c>
    </row>
    <row r="45" spans="1:8" x14ac:dyDescent="0.2">
      <c r="A45" s="3" t="s">
        <v>195</v>
      </c>
      <c r="B45" s="3" t="s">
        <v>278</v>
      </c>
      <c r="C45" s="32" t="s">
        <v>69</v>
      </c>
      <c r="D45" s="3" t="s">
        <v>234</v>
      </c>
      <c r="E45" s="3" t="s">
        <v>74</v>
      </c>
      <c r="F45" s="17">
        <v>44965</v>
      </c>
      <c r="G45" s="37">
        <v>0.19</v>
      </c>
      <c r="H45" s="5">
        <v>1193.57</v>
      </c>
    </row>
    <row r="46" spans="1:8" x14ac:dyDescent="0.2">
      <c r="A46" s="3" t="s">
        <v>246</v>
      </c>
      <c r="B46" s="3" t="s">
        <v>279</v>
      </c>
      <c r="C46" s="32" t="s">
        <v>62</v>
      </c>
      <c r="D46" s="3" t="s">
        <v>280</v>
      </c>
      <c r="E46" s="3" t="s">
        <v>73</v>
      </c>
      <c r="F46" s="17">
        <v>44959</v>
      </c>
      <c r="G46" s="37">
        <v>0.19</v>
      </c>
      <c r="H46" s="5">
        <v>152.62</v>
      </c>
    </row>
    <row r="47" spans="1:8" x14ac:dyDescent="0.2">
      <c r="A47" s="3" t="s">
        <v>247</v>
      </c>
      <c r="B47" s="3" t="s">
        <v>281</v>
      </c>
      <c r="C47" s="32" t="s">
        <v>62</v>
      </c>
      <c r="D47" s="3" t="s">
        <v>280</v>
      </c>
      <c r="E47" s="3" t="s">
        <v>73</v>
      </c>
      <c r="F47" s="17">
        <v>44959</v>
      </c>
      <c r="G47" s="37">
        <v>0.19</v>
      </c>
      <c r="H47" s="5">
        <v>143.91</v>
      </c>
    </row>
    <row r="48" spans="1:8" x14ac:dyDescent="0.2">
      <c r="A48" s="3" t="s">
        <v>248</v>
      </c>
      <c r="B48" s="3" t="s">
        <v>282</v>
      </c>
      <c r="C48" s="32" t="s">
        <v>62</v>
      </c>
      <c r="D48" s="3" t="s">
        <v>217</v>
      </c>
      <c r="E48" s="3" t="s">
        <v>73</v>
      </c>
      <c r="F48" s="17">
        <v>44951</v>
      </c>
      <c r="G48" s="37">
        <v>0.19</v>
      </c>
      <c r="H48" s="5">
        <v>19</v>
      </c>
    </row>
    <row r="49" spans="1:8" x14ac:dyDescent="0.2">
      <c r="A49" s="3" t="s">
        <v>249</v>
      </c>
      <c r="B49" s="3" t="s">
        <v>284</v>
      </c>
      <c r="C49" s="32" t="s">
        <v>69</v>
      </c>
      <c r="D49" s="3" t="s">
        <v>283</v>
      </c>
      <c r="E49" s="3" t="s">
        <v>15</v>
      </c>
      <c r="F49" s="17">
        <v>45291</v>
      </c>
      <c r="G49" s="37">
        <v>0.19</v>
      </c>
      <c r="H49" s="5">
        <v>201.87</v>
      </c>
    </row>
    <row r="50" spans="1:8" x14ac:dyDescent="0.2">
      <c r="A50" s="3" t="s">
        <v>250</v>
      </c>
      <c r="B50" s="3" t="s">
        <v>285</v>
      </c>
      <c r="C50" s="32" t="s">
        <v>69</v>
      </c>
      <c r="D50" s="3" t="s">
        <v>283</v>
      </c>
      <c r="E50" s="3" t="s">
        <v>15</v>
      </c>
      <c r="F50" s="17">
        <v>45280</v>
      </c>
      <c r="G50" s="37">
        <v>0.19</v>
      </c>
      <c r="H50" s="5">
        <v>423.47</v>
      </c>
    </row>
    <row r="51" spans="1:8" x14ac:dyDescent="0.2">
      <c r="A51" s="3" t="s">
        <v>251</v>
      </c>
      <c r="B51" s="3" t="s">
        <v>286</v>
      </c>
      <c r="C51" s="32" t="s">
        <v>69</v>
      </c>
      <c r="D51" s="3" t="s">
        <v>283</v>
      </c>
      <c r="E51" s="3" t="s">
        <v>15</v>
      </c>
      <c r="F51" s="17">
        <v>45233</v>
      </c>
      <c r="G51" s="37">
        <v>0.19</v>
      </c>
      <c r="H51" s="5">
        <v>583.77</v>
      </c>
    </row>
    <row r="52" spans="1:8" x14ac:dyDescent="0.2">
      <c r="A52" s="3" t="s">
        <v>252</v>
      </c>
      <c r="B52" s="3" t="s">
        <v>287</v>
      </c>
      <c r="C52" s="32" t="s">
        <v>62</v>
      </c>
      <c r="D52" s="3" t="s">
        <v>283</v>
      </c>
      <c r="E52" s="3" t="s">
        <v>15</v>
      </c>
      <c r="F52" s="17">
        <v>45233</v>
      </c>
      <c r="G52" s="37">
        <v>0.19</v>
      </c>
      <c r="H52" s="5">
        <v>371.83</v>
      </c>
    </row>
    <row r="53" spans="1:8" x14ac:dyDescent="0.2">
      <c r="A53" s="3" t="s">
        <v>253</v>
      </c>
      <c r="B53" s="3" t="s">
        <v>288</v>
      </c>
      <c r="C53" s="32" t="s">
        <v>62</v>
      </c>
      <c r="D53" s="3" t="s">
        <v>283</v>
      </c>
      <c r="E53" s="3" t="s">
        <v>15</v>
      </c>
      <c r="F53" s="17">
        <v>45262</v>
      </c>
      <c r="G53" s="37">
        <v>0.19</v>
      </c>
      <c r="H53" s="5">
        <v>214.95</v>
      </c>
    </row>
    <row r="54" spans="1:8" x14ac:dyDescent="0.2">
      <c r="A54" s="3" t="s">
        <v>254</v>
      </c>
      <c r="B54" s="3" t="s">
        <v>289</v>
      </c>
      <c r="C54" s="32" t="s">
        <v>69</v>
      </c>
      <c r="D54" s="3" t="s">
        <v>283</v>
      </c>
      <c r="E54" s="3" t="s">
        <v>15</v>
      </c>
      <c r="F54" s="17">
        <v>45201</v>
      </c>
      <c r="G54" s="37">
        <v>0.19</v>
      </c>
      <c r="H54" s="5">
        <v>348.02</v>
      </c>
    </row>
    <row r="55" spans="1:8" x14ac:dyDescent="0.2">
      <c r="A55" s="3" t="s">
        <v>255</v>
      </c>
      <c r="B55" s="3" t="s">
        <v>290</v>
      </c>
      <c r="C55" s="32" t="s">
        <v>69</v>
      </c>
      <c r="D55" s="3" t="s">
        <v>283</v>
      </c>
      <c r="E55" s="3" t="s">
        <v>15</v>
      </c>
      <c r="F55" s="17">
        <v>45201</v>
      </c>
      <c r="G55" s="37">
        <v>0.19</v>
      </c>
      <c r="H55" s="5">
        <v>469.4</v>
      </c>
    </row>
    <row r="56" spans="1:8" x14ac:dyDescent="0.2">
      <c r="A56" s="3" t="s">
        <v>256</v>
      </c>
      <c r="B56" s="3" t="s">
        <v>291</v>
      </c>
      <c r="C56" s="32" t="s">
        <v>62</v>
      </c>
      <c r="D56" s="3" t="s">
        <v>283</v>
      </c>
      <c r="E56" s="3" t="s">
        <v>15</v>
      </c>
      <c r="F56" s="17">
        <v>45181</v>
      </c>
      <c r="G56" s="37">
        <v>0.19</v>
      </c>
      <c r="H56" s="5">
        <v>346.73</v>
      </c>
    </row>
    <row r="57" spans="1:8" x14ac:dyDescent="0.2">
      <c r="A57" s="3" t="s">
        <v>257</v>
      </c>
      <c r="B57" s="3" t="s">
        <v>292</v>
      </c>
      <c r="C57" s="32" t="s">
        <v>62</v>
      </c>
      <c r="D57" s="3" t="s">
        <v>283</v>
      </c>
      <c r="E57" s="3" t="s">
        <v>15</v>
      </c>
      <c r="F57" s="17">
        <v>45132</v>
      </c>
      <c r="G57" s="37">
        <v>0.19</v>
      </c>
      <c r="H57" s="5">
        <v>299.24</v>
      </c>
    </row>
    <row r="58" spans="1:8" x14ac:dyDescent="0.2">
      <c r="A58" s="3" t="s">
        <v>258</v>
      </c>
      <c r="B58" s="3" t="s">
        <v>293</v>
      </c>
      <c r="C58" s="32" t="s">
        <v>69</v>
      </c>
      <c r="D58" s="3" t="s">
        <v>283</v>
      </c>
      <c r="E58" s="3" t="s">
        <v>15</v>
      </c>
      <c r="F58" s="17">
        <v>45172</v>
      </c>
      <c r="G58" s="37">
        <v>0.19</v>
      </c>
      <c r="H58" s="5">
        <v>524.63</v>
      </c>
    </row>
    <row r="59" spans="1:8" x14ac:dyDescent="0.2">
      <c r="A59" s="3" t="s">
        <v>259</v>
      </c>
      <c r="B59" s="3" t="s">
        <v>294</v>
      </c>
      <c r="C59" s="32" t="s">
        <v>62</v>
      </c>
      <c r="D59" s="3" t="s">
        <v>283</v>
      </c>
      <c r="E59" s="3" t="s">
        <v>15</v>
      </c>
      <c r="F59" s="17">
        <v>45125</v>
      </c>
      <c r="G59" s="37">
        <v>0.19</v>
      </c>
      <c r="H59" s="5">
        <v>589.63</v>
      </c>
    </row>
    <row r="60" spans="1:8" x14ac:dyDescent="0.2">
      <c r="A60" s="3" t="s">
        <v>260</v>
      </c>
      <c r="B60" s="3" t="s">
        <v>295</v>
      </c>
      <c r="C60" s="32" t="s">
        <v>69</v>
      </c>
      <c r="D60" s="3" t="s">
        <v>283</v>
      </c>
      <c r="E60" s="3" t="s">
        <v>15</v>
      </c>
      <c r="F60" s="17">
        <v>45104</v>
      </c>
      <c r="G60" s="37">
        <v>0.19</v>
      </c>
      <c r="H60" s="5">
        <v>601.03</v>
      </c>
    </row>
    <row r="61" spans="1:8" x14ac:dyDescent="0.2">
      <c r="A61" s="3" t="s">
        <v>261</v>
      </c>
      <c r="B61" s="3" t="s">
        <v>296</v>
      </c>
      <c r="C61" s="32" t="s">
        <v>69</v>
      </c>
      <c r="D61" s="3" t="s">
        <v>283</v>
      </c>
      <c r="E61" s="3" t="s">
        <v>15</v>
      </c>
      <c r="F61" s="17">
        <v>45077</v>
      </c>
      <c r="G61" s="37">
        <v>0.19</v>
      </c>
      <c r="H61" s="5">
        <v>420.12</v>
      </c>
    </row>
    <row r="62" spans="1:8" x14ac:dyDescent="0.2">
      <c r="A62" s="3" t="s">
        <v>262</v>
      </c>
      <c r="B62" s="3" t="s">
        <v>297</v>
      </c>
      <c r="C62" s="32" t="s">
        <v>62</v>
      </c>
      <c r="D62" s="3" t="s">
        <v>283</v>
      </c>
      <c r="E62" s="3" t="s">
        <v>15</v>
      </c>
      <c r="F62" s="17">
        <v>45077</v>
      </c>
      <c r="G62" s="37">
        <v>0.19</v>
      </c>
      <c r="H62" s="5">
        <v>187.48</v>
      </c>
    </row>
    <row r="63" spans="1:8" x14ac:dyDescent="0.2">
      <c r="A63" s="3" t="s">
        <v>263</v>
      </c>
      <c r="B63" s="3" t="s">
        <v>298</v>
      </c>
      <c r="C63" s="32" t="s">
        <v>62</v>
      </c>
      <c r="D63" s="3" t="s">
        <v>283</v>
      </c>
      <c r="E63" s="3" t="s">
        <v>15</v>
      </c>
      <c r="F63" s="17">
        <v>45050</v>
      </c>
      <c r="G63" s="37">
        <v>0.19</v>
      </c>
      <c r="H63" s="5">
        <v>596.29</v>
      </c>
    </row>
    <row r="64" spans="1:8" x14ac:dyDescent="0.2">
      <c r="A64" s="3" t="s">
        <v>264</v>
      </c>
      <c r="B64" s="3" t="s">
        <v>299</v>
      </c>
      <c r="C64" s="32" t="s">
        <v>69</v>
      </c>
      <c r="D64" s="3" t="s">
        <v>283</v>
      </c>
      <c r="E64" s="3" t="s">
        <v>15</v>
      </c>
      <c r="F64" s="17">
        <v>45050</v>
      </c>
      <c r="G64" s="37">
        <v>0.19</v>
      </c>
      <c r="H64" s="5">
        <v>662.95</v>
      </c>
    </row>
    <row r="65" spans="1:8" x14ac:dyDescent="0.2">
      <c r="A65" s="3" t="s">
        <v>265</v>
      </c>
      <c r="B65" s="3" t="s">
        <v>300</v>
      </c>
      <c r="C65" s="32" t="s">
        <v>62</v>
      </c>
      <c r="D65" s="3" t="s">
        <v>283</v>
      </c>
      <c r="E65" s="3" t="s">
        <v>15</v>
      </c>
      <c r="F65" s="17">
        <v>45012</v>
      </c>
      <c r="G65" s="37">
        <v>0.19</v>
      </c>
      <c r="H65" s="5">
        <v>274.83999999999997</v>
      </c>
    </row>
    <row r="66" spans="1:8" x14ac:dyDescent="0.2">
      <c r="A66" s="3" t="s">
        <v>266</v>
      </c>
      <c r="B66" s="3" t="s">
        <v>301</v>
      </c>
      <c r="C66" s="32" t="s">
        <v>69</v>
      </c>
      <c r="D66" s="3" t="s">
        <v>283</v>
      </c>
      <c r="E66" s="3" t="s">
        <v>15</v>
      </c>
      <c r="F66" s="17">
        <v>45012</v>
      </c>
      <c r="G66" s="37">
        <v>0.19</v>
      </c>
      <c r="H66" s="5">
        <v>275.98</v>
      </c>
    </row>
    <row r="67" spans="1:8" x14ac:dyDescent="0.2">
      <c r="A67" s="3" t="s">
        <v>267</v>
      </c>
      <c r="B67" s="3" t="s">
        <v>302</v>
      </c>
      <c r="C67" s="32" t="s">
        <v>62</v>
      </c>
      <c r="D67" s="3" t="s">
        <v>283</v>
      </c>
      <c r="E67" s="3" t="s">
        <v>15</v>
      </c>
      <c r="F67" s="17">
        <v>44949</v>
      </c>
      <c r="G67" s="37">
        <v>0.19</v>
      </c>
      <c r="H67" s="5">
        <v>238</v>
      </c>
    </row>
    <row r="68" spans="1:8" x14ac:dyDescent="0.2">
      <c r="A68" s="3" t="s">
        <v>268</v>
      </c>
      <c r="B68" s="3" t="s">
        <v>303</v>
      </c>
      <c r="C68" s="32" t="s">
        <v>69</v>
      </c>
      <c r="D68" s="3" t="s">
        <v>283</v>
      </c>
      <c r="E68" s="3" t="s">
        <v>15</v>
      </c>
      <c r="F68" s="17">
        <v>44949</v>
      </c>
      <c r="G68" s="37">
        <v>0.19</v>
      </c>
      <c r="H68" s="5">
        <v>142.80000000000001</v>
      </c>
    </row>
    <row r="69" spans="1:8" x14ac:dyDescent="0.2">
      <c r="A69" s="3" t="s">
        <v>269</v>
      </c>
      <c r="B69" s="3" t="s">
        <v>304</v>
      </c>
      <c r="C69" s="32" t="s">
        <v>63</v>
      </c>
      <c r="D69" s="3"/>
      <c r="E69" s="3" t="s">
        <v>15</v>
      </c>
      <c r="F69" s="17">
        <v>45291</v>
      </c>
      <c r="G69" s="37">
        <v>0</v>
      </c>
      <c r="H69" s="5">
        <v>744.8</v>
      </c>
    </row>
    <row r="70" spans="1:8" ht="16" thickBot="1" x14ac:dyDescent="0.25">
      <c r="G70" s="47" t="s">
        <v>13</v>
      </c>
      <c r="H70" s="10">
        <f>SUM(H3:H69)</f>
        <v>38526.94000000001</v>
      </c>
    </row>
  </sheetData>
  <autoFilter ref="A2:CI70" xr:uid="{00000000-0009-0000-0000-000000000000}"/>
  <phoneticPr fontId="8" type="noConversion"/>
  <pageMargins left="0.7" right="0.7" top="0.78740157499999996" bottom="0.78740157499999996" header="0.3" footer="0.3"/>
  <pageSetup paperSize="9" scale="4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5"/>
  <sheetViews>
    <sheetView workbookViewId="0">
      <selection activeCell="G18" sqref="G18"/>
    </sheetView>
  </sheetViews>
  <sheetFormatPr baseColWidth="10" defaultRowHeight="15" x14ac:dyDescent="0.2"/>
  <cols>
    <col min="1" max="1" width="27.83203125" customWidth="1"/>
    <col min="2" max="2" width="36.5" bestFit="1" customWidth="1"/>
    <col min="3" max="3" width="33.5" bestFit="1" customWidth="1"/>
    <col min="4" max="4" width="17.5" hidden="1" customWidth="1"/>
    <col min="5" max="5" width="12" hidden="1" customWidth="1"/>
    <col min="6" max="6" width="15.5" customWidth="1"/>
    <col min="7" max="7" width="16.1640625" customWidth="1"/>
    <col min="8" max="8" width="12.6640625" customWidth="1"/>
    <col min="9" max="9" width="14.33203125" hidden="1" customWidth="1"/>
    <col min="10" max="12" width="14.33203125" customWidth="1"/>
  </cols>
  <sheetData>
    <row r="1" spans="1:12" ht="30" x14ac:dyDescent="0.3">
      <c r="A1" s="8" t="s">
        <v>153</v>
      </c>
    </row>
    <row r="2" spans="1:12" ht="30" x14ac:dyDescent="0.3">
      <c r="A2" s="8"/>
    </row>
    <row r="3" spans="1:12" ht="30" x14ac:dyDescent="0.3">
      <c r="A3" s="8" t="s">
        <v>309</v>
      </c>
    </row>
    <row r="4" spans="1:12" ht="34.5" customHeight="1" x14ac:dyDescent="0.2">
      <c r="A4" s="1" t="s">
        <v>0</v>
      </c>
      <c r="B4" s="1" t="s">
        <v>2</v>
      </c>
      <c r="C4" s="1" t="s">
        <v>31</v>
      </c>
      <c r="D4" s="1" t="s">
        <v>3</v>
      </c>
      <c r="E4" s="1" t="s">
        <v>14</v>
      </c>
      <c r="F4" s="11" t="s">
        <v>16</v>
      </c>
      <c r="G4" s="11" t="s">
        <v>32</v>
      </c>
      <c r="H4" s="11" t="s">
        <v>33</v>
      </c>
      <c r="I4" s="11" t="s">
        <v>46</v>
      </c>
      <c r="J4" s="11" t="s">
        <v>68</v>
      </c>
      <c r="K4" s="11" t="s">
        <v>307</v>
      </c>
      <c r="L4" s="11" t="s">
        <v>306</v>
      </c>
    </row>
    <row r="5" spans="1:12" x14ac:dyDescent="0.2">
      <c r="A5" s="3" t="s">
        <v>18</v>
      </c>
      <c r="B5" s="3" t="s">
        <v>19</v>
      </c>
      <c r="C5" s="3" t="s">
        <v>21</v>
      </c>
      <c r="D5" s="3" t="s">
        <v>22</v>
      </c>
      <c r="E5" s="17">
        <v>42463</v>
      </c>
      <c r="F5" s="5">
        <v>1185.94</v>
      </c>
      <c r="G5" s="19" t="s">
        <v>36</v>
      </c>
      <c r="H5" s="3">
        <v>10</v>
      </c>
      <c r="I5" s="5">
        <f>F5/H5</f>
        <v>118.59400000000001</v>
      </c>
      <c r="J5" s="5">
        <v>405.20599999999996</v>
      </c>
      <c r="K5" s="5">
        <f>I5</f>
        <v>118.59400000000001</v>
      </c>
      <c r="L5" s="5">
        <f>J5-K5</f>
        <v>286.61199999999997</v>
      </c>
    </row>
    <row r="6" spans="1:12" x14ac:dyDescent="0.2">
      <c r="A6" s="3" t="s">
        <v>23</v>
      </c>
      <c r="B6" s="3" t="s">
        <v>25</v>
      </c>
      <c r="C6" s="3" t="s">
        <v>24</v>
      </c>
      <c r="D6" s="3" t="s">
        <v>22</v>
      </c>
      <c r="E6" s="17">
        <v>42462</v>
      </c>
      <c r="F6" s="5">
        <v>499.99</v>
      </c>
      <c r="G6" s="19" t="s">
        <v>36</v>
      </c>
      <c r="H6" s="3">
        <v>10</v>
      </c>
      <c r="I6" s="5">
        <f>F6/H6</f>
        <v>49.999000000000002</v>
      </c>
      <c r="J6" s="5">
        <v>170.83100000000002</v>
      </c>
      <c r="K6" s="5">
        <f>I6</f>
        <v>49.999000000000002</v>
      </c>
      <c r="L6" s="5">
        <f t="shared" ref="L6:L8" si="0">J6-K6</f>
        <v>120.83200000000002</v>
      </c>
    </row>
    <row r="7" spans="1:12" x14ac:dyDescent="0.2">
      <c r="A7" s="3" t="s">
        <v>27</v>
      </c>
      <c r="B7" s="3" t="s">
        <v>26</v>
      </c>
      <c r="C7" s="3" t="s">
        <v>28</v>
      </c>
      <c r="D7" s="3" t="s">
        <v>22</v>
      </c>
      <c r="E7" s="17">
        <v>42480</v>
      </c>
      <c r="F7" s="5">
        <v>2028.91</v>
      </c>
      <c r="G7" s="19" t="s">
        <v>36</v>
      </c>
      <c r="H7" s="3">
        <v>10</v>
      </c>
      <c r="I7" s="5">
        <f>F7/H7</f>
        <v>202.89100000000002</v>
      </c>
      <c r="J7" s="5">
        <v>693.20900000000006</v>
      </c>
      <c r="K7" s="5">
        <f>I7</f>
        <v>202.89100000000002</v>
      </c>
      <c r="L7" s="5">
        <f t="shared" si="0"/>
        <v>490.31800000000004</v>
      </c>
    </row>
    <row r="8" spans="1:12" x14ac:dyDescent="0.2">
      <c r="A8" s="3"/>
      <c r="B8" s="3" t="s">
        <v>34</v>
      </c>
      <c r="C8" s="3" t="s">
        <v>38</v>
      </c>
      <c r="D8" s="3" t="s">
        <v>35</v>
      </c>
      <c r="E8" s="17"/>
      <c r="F8" s="5">
        <v>92402</v>
      </c>
      <c r="G8" s="19" t="s">
        <v>36</v>
      </c>
      <c r="H8" s="3">
        <v>50</v>
      </c>
      <c r="I8" s="5">
        <f>F8/H8</f>
        <v>1848.04</v>
      </c>
      <c r="J8" s="5">
        <v>80235.760000000009</v>
      </c>
      <c r="K8" s="5">
        <f>I8</f>
        <v>1848.04</v>
      </c>
      <c r="L8" s="5">
        <f t="shared" si="0"/>
        <v>78387.720000000016</v>
      </c>
    </row>
    <row r="9" spans="1:12" ht="16" thickBot="1" x14ac:dyDescent="0.25">
      <c r="B9" s="18" t="s">
        <v>37</v>
      </c>
      <c r="H9" s="16"/>
      <c r="I9" s="10"/>
      <c r="J9" s="20" t="s">
        <v>13</v>
      </c>
      <c r="K9" s="10">
        <f>SUM(K5:K8)</f>
        <v>2219.5239999999999</v>
      </c>
    </row>
    <row r="12" spans="1:12" ht="30" x14ac:dyDescent="0.3">
      <c r="A12" s="8" t="s">
        <v>310</v>
      </c>
    </row>
    <row r="13" spans="1:12" ht="30" x14ac:dyDescent="0.2">
      <c r="A13" s="1" t="s">
        <v>0</v>
      </c>
      <c r="B13" s="1" t="s">
        <v>2</v>
      </c>
      <c r="C13" s="1" t="s">
        <v>31</v>
      </c>
      <c r="D13" s="1" t="s">
        <v>3</v>
      </c>
      <c r="E13" s="1" t="s">
        <v>14</v>
      </c>
      <c r="F13" s="11" t="s">
        <v>16</v>
      </c>
      <c r="G13" s="11" t="s">
        <v>32</v>
      </c>
      <c r="H13" s="11" t="s">
        <v>33</v>
      </c>
      <c r="I13" s="11" t="s">
        <v>47</v>
      </c>
      <c r="J13" s="11" t="s">
        <v>68</v>
      </c>
      <c r="K13" s="11" t="s">
        <v>307</v>
      </c>
      <c r="L13" s="11" t="s">
        <v>306</v>
      </c>
    </row>
    <row r="14" spans="1:12" x14ac:dyDescent="0.2">
      <c r="A14" s="3" t="s">
        <v>311</v>
      </c>
      <c r="B14" s="3" t="s">
        <v>59</v>
      </c>
      <c r="C14" s="3" t="s">
        <v>60</v>
      </c>
      <c r="D14" s="3" t="s">
        <v>35</v>
      </c>
      <c r="E14" s="17"/>
      <c r="F14" s="5">
        <v>207156</v>
      </c>
      <c r="G14" s="19">
        <v>44562</v>
      </c>
      <c r="H14" s="3">
        <v>50</v>
      </c>
      <c r="I14" s="5">
        <f>F14/H14</f>
        <v>4143.12</v>
      </c>
      <c r="J14" s="5">
        <v>203012</v>
      </c>
      <c r="K14" s="5">
        <v>4144</v>
      </c>
      <c r="L14" s="5">
        <f t="shared" ref="L14" si="1">J14-K14</f>
        <v>198868</v>
      </c>
    </row>
    <row r="15" spans="1:12" ht="16" thickBot="1" x14ac:dyDescent="0.25">
      <c r="B15" s="18"/>
      <c r="H15" s="16"/>
      <c r="I15" s="10"/>
      <c r="J15" s="20" t="s">
        <v>13</v>
      </c>
      <c r="K15" s="10">
        <f>SUM(K14:K14)</f>
        <v>4144</v>
      </c>
    </row>
  </sheetData>
  <pageMargins left="0.7" right="0.7" top="0.78740157499999996" bottom="0.78740157499999996" header="0.3" footer="0.3"/>
  <pageSetup paperSize="9" scale="63" orientation="landscape" horizontalDpi="4294967293" verticalDpi="4294967293" r:id="rId1"/>
  <ignoredErrors>
    <ignoredError sqref="K5:K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14"/>
  <sheetViews>
    <sheetView workbookViewId="0">
      <selection activeCell="G19" sqref="G19"/>
    </sheetView>
  </sheetViews>
  <sheetFormatPr baseColWidth="10" defaultRowHeight="15" x14ac:dyDescent="0.2"/>
  <cols>
    <col min="1" max="1" width="2.1640625" customWidth="1"/>
    <col min="2" max="2" width="55.5" customWidth="1"/>
    <col min="3" max="4" width="12.6640625" customWidth="1"/>
    <col min="5" max="6" width="14.6640625" customWidth="1"/>
    <col min="7" max="7" width="70.6640625" customWidth="1"/>
  </cols>
  <sheetData>
    <row r="1" spans="2:7" ht="31" x14ac:dyDescent="0.35">
      <c r="B1" s="22"/>
    </row>
    <row r="2" spans="2:7" ht="30" x14ac:dyDescent="0.3">
      <c r="B2" s="49" t="s">
        <v>76</v>
      </c>
      <c r="C2" s="49"/>
      <c r="D2" s="49"/>
      <c r="E2" s="49"/>
      <c r="F2" s="49"/>
      <c r="G2" s="49"/>
    </row>
    <row r="3" spans="2:7" ht="45" x14ac:dyDescent="0.2">
      <c r="B3" s="1" t="s">
        <v>12</v>
      </c>
      <c r="C3" s="1" t="s">
        <v>8</v>
      </c>
      <c r="D3" s="1" t="s">
        <v>9</v>
      </c>
      <c r="E3" s="11" t="s">
        <v>10</v>
      </c>
      <c r="F3" s="11" t="s">
        <v>72</v>
      </c>
      <c r="G3" s="2" t="s">
        <v>7</v>
      </c>
    </row>
    <row r="4" spans="2:7" x14ac:dyDescent="0.2">
      <c r="B4" s="27" t="s">
        <v>11</v>
      </c>
      <c r="C4" s="28">
        <v>44961</v>
      </c>
      <c r="D4" s="28">
        <v>44962</v>
      </c>
      <c r="E4" s="27">
        <v>280</v>
      </c>
      <c r="F4" s="29">
        <f>E4*0.38</f>
        <v>106.4</v>
      </c>
      <c r="G4" s="27" t="s">
        <v>77</v>
      </c>
    </row>
    <row r="5" spans="2:7" x14ac:dyDescent="0.2">
      <c r="B5" s="27" t="s">
        <v>11</v>
      </c>
      <c r="C5" s="28">
        <v>44981</v>
      </c>
      <c r="D5" s="28">
        <v>44983</v>
      </c>
      <c r="E5" s="27">
        <v>280</v>
      </c>
      <c r="F5" s="29">
        <f>E5*0.38</f>
        <v>106.4</v>
      </c>
      <c r="G5" s="27" t="s">
        <v>81</v>
      </c>
    </row>
    <row r="6" spans="2:7" ht="30" x14ac:dyDescent="0.2">
      <c r="B6" s="27" t="s">
        <v>11</v>
      </c>
      <c r="C6" s="28">
        <v>44996</v>
      </c>
      <c r="D6" s="28">
        <v>44996</v>
      </c>
      <c r="E6" s="27">
        <v>280</v>
      </c>
      <c r="F6" s="29">
        <f>E6*0.38</f>
        <v>106.4</v>
      </c>
      <c r="G6" s="27" t="s">
        <v>80</v>
      </c>
    </row>
    <row r="7" spans="2:7" x14ac:dyDescent="0.2">
      <c r="B7" s="27" t="s">
        <v>11</v>
      </c>
      <c r="C7" s="28">
        <v>45023</v>
      </c>
      <c r="D7" s="28">
        <v>45023</v>
      </c>
      <c r="E7" s="27">
        <v>280</v>
      </c>
      <c r="F7" s="29">
        <f t="shared" ref="F7:F10" si="0">E7*0.38</f>
        <v>106.4</v>
      </c>
      <c r="G7" s="27" t="s">
        <v>78</v>
      </c>
    </row>
    <row r="8" spans="2:7" x14ac:dyDescent="0.2">
      <c r="B8" s="27" t="s">
        <v>11</v>
      </c>
      <c r="C8" s="28">
        <v>45025</v>
      </c>
      <c r="D8" s="28">
        <v>45025</v>
      </c>
      <c r="E8" s="27">
        <v>280</v>
      </c>
      <c r="F8" s="29">
        <f t="shared" si="0"/>
        <v>106.4</v>
      </c>
      <c r="G8" s="27" t="s">
        <v>79</v>
      </c>
    </row>
    <row r="9" spans="2:7" x14ac:dyDescent="0.2">
      <c r="B9" s="27" t="s">
        <v>11</v>
      </c>
      <c r="C9" s="28">
        <v>45242</v>
      </c>
      <c r="D9" s="28">
        <v>45242</v>
      </c>
      <c r="E9" s="27">
        <v>280</v>
      </c>
      <c r="F9" s="29">
        <f t="shared" si="0"/>
        <v>106.4</v>
      </c>
      <c r="G9" s="27" t="s">
        <v>82</v>
      </c>
    </row>
    <row r="10" spans="2:7" x14ac:dyDescent="0.2">
      <c r="B10" s="27" t="s">
        <v>11</v>
      </c>
      <c r="C10" s="28">
        <v>45272</v>
      </c>
      <c r="D10" s="28">
        <v>45272</v>
      </c>
      <c r="E10" s="30">
        <v>280</v>
      </c>
      <c r="F10" s="29">
        <f t="shared" si="0"/>
        <v>106.4</v>
      </c>
      <c r="G10" s="31" t="s">
        <v>83</v>
      </c>
    </row>
    <row r="11" spans="2:7" ht="16" thickBot="1" x14ac:dyDescent="0.25">
      <c r="B11" s="13" t="s">
        <v>13</v>
      </c>
      <c r="C11" s="14"/>
      <c r="D11" s="14"/>
      <c r="E11" s="15">
        <f>SUM(E4:E10)</f>
        <v>1960</v>
      </c>
      <c r="F11" s="10">
        <f>SUM(F4:F10)</f>
        <v>744.8</v>
      </c>
      <c r="G11" s="14"/>
    </row>
    <row r="12" spans="2:7" x14ac:dyDescent="0.2">
      <c r="B12" s="12" t="s">
        <v>45</v>
      </c>
    </row>
    <row r="13" spans="2:7" ht="18" x14ac:dyDescent="0.2">
      <c r="B13" s="12" t="s">
        <v>57</v>
      </c>
      <c r="E13" s="48" t="s">
        <v>308</v>
      </c>
      <c r="F13" s="48"/>
    </row>
    <row r="14" spans="2:7" x14ac:dyDescent="0.2">
      <c r="B14" s="16" t="s">
        <v>56</v>
      </c>
    </row>
  </sheetData>
  <mergeCells count="1">
    <mergeCell ref="B2:G2"/>
  </mergeCells>
  <pageMargins left="0.7" right="0.7" top="0.78740157499999996" bottom="0.78740157499999996" header="0.3" footer="0.3"/>
  <pageSetup paperSize="9" scale="6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J78"/>
  <sheetViews>
    <sheetView tabSelected="1" zoomScale="120" zoomScaleNormal="120" workbookViewId="0">
      <selection activeCell="A2" sqref="A2"/>
    </sheetView>
  </sheetViews>
  <sheetFormatPr baseColWidth="10" defaultRowHeight="15" x14ac:dyDescent="0.2"/>
  <cols>
    <col min="1" max="1" width="2.83203125" customWidth="1"/>
    <col min="2" max="2" width="23.1640625" customWidth="1"/>
    <col min="3" max="3" width="13.1640625" bestFit="1" customWidth="1"/>
    <col min="4" max="4" width="13.33203125" bestFit="1" customWidth="1"/>
    <col min="5" max="8" width="9" customWidth="1"/>
    <col min="9" max="9" width="18.5" customWidth="1"/>
    <col min="10" max="10" width="67" customWidth="1"/>
  </cols>
  <sheetData>
    <row r="1" spans="2:10" ht="34.5" customHeight="1" thickBot="1" x14ac:dyDescent="0.35">
      <c r="B1" s="8" t="s">
        <v>313</v>
      </c>
      <c r="I1" s="50">
        <f>I36+I77</f>
        <v>44898.01</v>
      </c>
      <c r="J1" s="51" t="s">
        <v>305</v>
      </c>
    </row>
    <row r="2" spans="2:10" ht="15" customHeight="1" x14ac:dyDescent="0.3">
      <c r="B2" s="8"/>
    </row>
    <row r="3" spans="2:10" ht="34.5" customHeight="1" x14ac:dyDescent="0.3">
      <c r="B3" s="8" t="s">
        <v>65</v>
      </c>
    </row>
    <row r="4" spans="2:10" ht="60" x14ac:dyDescent="0.2">
      <c r="B4" s="1" t="s">
        <v>4</v>
      </c>
      <c r="C4" s="1" t="s">
        <v>5</v>
      </c>
      <c r="D4" s="1" t="s">
        <v>6</v>
      </c>
      <c r="E4" s="2" t="s">
        <v>42</v>
      </c>
      <c r="F4" s="2" t="s">
        <v>43</v>
      </c>
      <c r="G4" s="2" t="s">
        <v>49</v>
      </c>
      <c r="H4" s="2" t="s">
        <v>50</v>
      </c>
      <c r="I4" s="2" t="s">
        <v>51</v>
      </c>
      <c r="J4" s="2" t="s">
        <v>1</v>
      </c>
    </row>
    <row r="5" spans="2:10" s="23" customFormat="1" ht="15" customHeight="1" x14ac:dyDescent="0.2">
      <c r="B5" s="40" t="s">
        <v>84</v>
      </c>
      <c r="C5" s="43">
        <v>44927</v>
      </c>
      <c r="D5" s="41">
        <v>45004</v>
      </c>
      <c r="E5" s="42"/>
      <c r="F5" s="25"/>
      <c r="G5" s="34"/>
      <c r="H5" s="34"/>
      <c r="I5" s="26"/>
      <c r="J5" s="27" t="s">
        <v>107</v>
      </c>
    </row>
    <row r="6" spans="2:10" x14ac:dyDescent="0.2">
      <c r="B6" s="3" t="s">
        <v>85</v>
      </c>
      <c r="C6" s="19">
        <v>45004</v>
      </c>
      <c r="D6" s="19">
        <v>45007</v>
      </c>
      <c r="E6" s="42">
        <v>3</v>
      </c>
      <c r="F6" s="24"/>
      <c r="G6" s="35">
        <v>4</v>
      </c>
      <c r="H6" s="35"/>
      <c r="I6" s="5">
        <v>270</v>
      </c>
      <c r="J6" s="7"/>
    </row>
    <row r="7" spans="2:10" x14ac:dyDescent="0.2">
      <c r="B7" s="3" t="s">
        <v>86</v>
      </c>
      <c r="C7" s="19">
        <v>45009</v>
      </c>
      <c r="D7" s="19">
        <v>45013</v>
      </c>
      <c r="E7" s="42">
        <v>3</v>
      </c>
      <c r="F7" s="24"/>
      <c r="G7" s="35">
        <v>4</v>
      </c>
      <c r="H7" s="35"/>
      <c r="I7" s="5">
        <v>281.41000000000003</v>
      </c>
      <c r="J7" s="7" t="s">
        <v>110</v>
      </c>
    </row>
    <row r="8" spans="2:10" x14ac:dyDescent="0.2">
      <c r="B8" s="3" t="s">
        <v>87</v>
      </c>
      <c r="C8" s="19">
        <v>45023</v>
      </c>
      <c r="D8" s="19">
        <v>45026</v>
      </c>
      <c r="E8" s="42">
        <v>3</v>
      </c>
      <c r="F8" s="24"/>
      <c r="G8" s="35">
        <v>4</v>
      </c>
      <c r="H8" s="35"/>
      <c r="I8" s="5">
        <v>345.66</v>
      </c>
      <c r="J8" s="7" t="s">
        <v>110</v>
      </c>
    </row>
    <row r="9" spans="2:10" x14ac:dyDescent="0.2">
      <c r="B9" s="3" t="s">
        <v>88</v>
      </c>
      <c r="C9" s="19">
        <v>45026</v>
      </c>
      <c r="D9" s="19">
        <v>45031</v>
      </c>
      <c r="E9" s="42">
        <v>5</v>
      </c>
      <c r="F9" s="24"/>
      <c r="G9" s="35">
        <v>5</v>
      </c>
      <c r="H9" s="35"/>
      <c r="I9" s="5">
        <v>414.65</v>
      </c>
      <c r="J9" s="7" t="s">
        <v>111</v>
      </c>
    </row>
    <row r="10" spans="2:10" x14ac:dyDescent="0.2">
      <c r="B10" s="3" t="s">
        <v>89</v>
      </c>
      <c r="C10" s="19">
        <v>45031</v>
      </c>
      <c r="D10" s="19">
        <v>45038</v>
      </c>
      <c r="E10" s="42">
        <v>7</v>
      </c>
      <c r="F10" s="24"/>
      <c r="G10" s="35">
        <v>7</v>
      </c>
      <c r="H10" s="35"/>
      <c r="I10" s="5">
        <v>667.76</v>
      </c>
      <c r="J10" s="7" t="s">
        <v>110</v>
      </c>
    </row>
    <row r="11" spans="2:10" x14ac:dyDescent="0.2">
      <c r="B11" s="3" t="s">
        <v>64</v>
      </c>
      <c r="C11" s="19">
        <v>45038</v>
      </c>
      <c r="D11" s="19">
        <v>45045</v>
      </c>
      <c r="E11" s="42">
        <v>7</v>
      </c>
      <c r="F11" s="24"/>
      <c r="G11" s="35">
        <v>7</v>
      </c>
      <c r="H11" s="35"/>
      <c r="I11" s="5">
        <v>630</v>
      </c>
      <c r="J11" s="7"/>
    </row>
    <row r="12" spans="2:10" x14ac:dyDescent="0.2">
      <c r="B12" s="3" t="s">
        <v>90</v>
      </c>
      <c r="C12" s="19">
        <v>45045</v>
      </c>
      <c r="D12" s="19">
        <v>45048</v>
      </c>
      <c r="E12" s="42">
        <v>3</v>
      </c>
      <c r="F12" s="24"/>
      <c r="G12" s="35">
        <v>4</v>
      </c>
      <c r="H12" s="35"/>
      <c r="I12" s="5">
        <v>55</v>
      </c>
      <c r="J12" s="7" t="s">
        <v>109</v>
      </c>
    </row>
    <row r="13" spans="2:10" x14ac:dyDescent="0.2">
      <c r="B13" s="3" t="s">
        <v>44</v>
      </c>
      <c r="C13" s="19">
        <v>45051</v>
      </c>
      <c r="D13" s="19">
        <v>45066</v>
      </c>
      <c r="E13" s="42"/>
      <c r="F13" s="24">
        <v>15</v>
      </c>
      <c r="G13" s="35"/>
      <c r="H13" s="35">
        <v>15</v>
      </c>
      <c r="I13" s="5"/>
      <c r="J13" s="7" t="s">
        <v>108</v>
      </c>
    </row>
    <row r="14" spans="2:10" x14ac:dyDescent="0.2">
      <c r="B14" s="3" t="s">
        <v>91</v>
      </c>
      <c r="C14" s="19">
        <v>45066</v>
      </c>
      <c r="D14" s="19">
        <v>45073</v>
      </c>
      <c r="E14" s="42">
        <v>7</v>
      </c>
      <c r="F14" s="24"/>
      <c r="G14" s="35">
        <v>7</v>
      </c>
      <c r="H14" s="35"/>
      <c r="I14" s="5">
        <v>580</v>
      </c>
      <c r="J14" s="7"/>
    </row>
    <row r="15" spans="2:10" x14ac:dyDescent="0.2">
      <c r="B15" s="3" t="s">
        <v>92</v>
      </c>
      <c r="C15" s="19">
        <v>45073</v>
      </c>
      <c r="D15" s="19">
        <v>45080</v>
      </c>
      <c r="E15" s="42">
        <v>7</v>
      </c>
      <c r="F15" s="24"/>
      <c r="G15" s="35">
        <v>7</v>
      </c>
      <c r="H15" s="35"/>
      <c r="I15" s="5">
        <v>581.79999999999995</v>
      </c>
      <c r="J15" s="7" t="s">
        <v>110</v>
      </c>
    </row>
    <row r="16" spans="2:10" x14ac:dyDescent="0.2">
      <c r="B16" s="3" t="s">
        <v>93</v>
      </c>
      <c r="C16" s="19">
        <v>45080</v>
      </c>
      <c r="D16" s="19">
        <v>45085</v>
      </c>
      <c r="E16" s="42">
        <v>5</v>
      </c>
      <c r="F16" s="24"/>
      <c r="G16" s="35">
        <v>5</v>
      </c>
      <c r="H16" s="35"/>
      <c r="I16" s="5">
        <v>505</v>
      </c>
      <c r="J16" s="7"/>
    </row>
    <row r="17" spans="2:10" x14ac:dyDescent="0.2">
      <c r="B17" s="3" t="s">
        <v>94</v>
      </c>
      <c r="C17" s="19">
        <v>45085</v>
      </c>
      <c r="D17" s="19">
        <v>45090</v>
      </c>
      <c r="E17" s="42">
        <v>5</v>
      </c>
      <c r="F17" s="24"/>
      <c r="G17" s="35">
        <v>6</v>
      </c>
      <c r="H17" s="35"/>
      <c r="I17" s="5">
        <v>430</v>
      </c>
      <c r="J17" s="7"/>
    </row>
    <row r="18" spans="2:10" x14ac:dyDescent="0.2">
      <c r="B18" s="3" t="s">
        <v>95</v>
      </c>
      <c r="C18" s="19">
        <v>45091</v>
      </c>
      <c r="D18" s="19">
        <v>45097</v>
      </c>
      <c r="E18" s="42">
        <v>6</v>
      </c>
      <c r="F18" s="24"/>
      <c r="G18" s="35">
        <v>6</v>
      </c>
      <c r="H18" s="35"/>
      <c r="I18" s="5">
        <v>536.97</v>
      </c>
      <c r="J18" s="7" t="s">
        <v>111</v>
      </c>
    </row>
    <row r="19" spans="2:10" x14ac:dyDescent="0.2">
      <c r="B19" s="3" t="s">
        <v>88</v>
      </c>
      <c r="C19" s="19">
        <v>45097</v>
      </c>
      <c r="D19" s="19">
        <v>45103</v>
      </c>
      <c r="E19" s="42">
        <v>6</v>
      </c>
      <c r="F19" s="24"/>
      <c r="G19" s="35">
        <v>6</v>
      </c>
      <c r="H19" s="35"/>
      <c r="I19" s="5">
        <v>525.54</v>
      </c>
      <c r="J19" s="7" t="s">
        <v>111</v>
      </c>
    </row>
    <row r="20" spans="2:10" x14ac:dyDescent="0.2">
      <c r="B20" s="3" t="s">
        <v>96</v>
      </c>
      <c r="C20" s="19">
        <v>45103</v>
      </c>
      <c r="D20" s="19">
        <v>45108</v>
      </c>
      <c r="E20" s="42">
        <v>5</v>
      </c>
      <c r="F20" s="24"/>
      <c r="G20" s="35">
        <v>5</v>
      </c>
      <c r="H20" s="35"/>
      <c r="I20" s="5">
        <v>511.08</v>
      </c>
      <c r="J20" s="7" t="s">
        <v>111</v>
      </c>
    </row>
    <row r="21" spans="2:10" x14ac:dyDescent="0.2">
      <c r="B21" s="3" t="s">
        <v>97</v>
      </c>
      <c r="C21" s="19">
        <v>45108</v>
      </c>
      <c r="D21" s="19">
        <v>45115</v>
      </c>
      <c r="E21" s="42">
        <v>7</v>
      </c>
      <c r="F21" s="24"/>
      <c r="G21" s="35">
        <v>7</v>
      </c>
      <c r="H21" s="35"/>
      <c r="I21" s="5">
        <v>694.3</v>
      </c>
      <c r="J21" s="7" t="s">
        <v>111</v>
      </c>
    </row>
    <row r="22" spans="2:10" x14ac:dyDescent="0.2">
      <c r="B22" s="3" t="s">
        <v>98</v>
      </c>
      <c r="C22" s="19">
        <v>45115</v>
      </c>
      <c r="D22" s="19">
        <v>45122</v>
      </c>
      <c r="E22" s="42">
        <v>7</v>
      </c>
      <c r="F22" s="24"/>
      <c r="G22" s="35">
        <v>7</v>
      </c>
      <c r="H22" s="35"/>
      <c r="I22" s="5">
        <v>720</v>
      </c>
      <c r="J22" s="7"/>
    </row>
    <row r="23" spans="2:10" x14ac:dyDescent="0.2">
      <c r="B23" s="3" t="s">
        <v>99</v>
      </c>
      <c r="C23" s="19">
        <v>45122</v>
      </c>
      <c r="D23" s="19">
        <v>45130</v>
      </c>
      <c r="E23" s="42">
        <v>8</v>
      </c>
      <c r="F23" s="24"/>
      <c r="G23" s="35">
        <v>7</v>
      </c>
      <c r="H23" s="35"/>
      <c r="I23" s="5">
        <v>815</v>
      </c>
      <c r="J23" s="7"/>
    </row>
    <row r="24" spans="2:10" x14ac:dyDescent="0.2">
      <c r="B24" s="3" t="s">
        <v>44</v>
      </c>
      <c r="C24" s="19">
        <v>45130</v>
      </c>
      <c r="D24" s="19">
        <v>45150</v>
      </c>
      <c r="E24" s="42"/>
      <c r="F24" s="24">
        <v>19</v>
      </c>
      <c r="G24" s="35"/>
      <c r="H24" s="35">
        <v>19</v>
      </c>
      <c r="I24" s="5"/>
      <c r="J24" s="7" t="s">
        <v>108</v>
      </c>
    </row>
    <row r="25" spans="2:10" x14ac:dyDescent="0.2">
      <c r="B25" s="3" t="s">
        <v>100</v>
      </c>
      <c r="C25" s="19">
        <v>45150</v>
      </c>
      <c r="D25" s="19">
        <v>45157</v>
      </c>
      <c r="E25" s="42">
        <v>7</v>
      </c>
      <c r="F25" s="24"/>
      <c r="G25" s="35">
        <v>7</v>
      </c>
      <c r="H25" s="35"/>
      <c r="I25" s="5">
        <v>720</v>
      </c>
      <c r="J25" s="7"/>
    </row>
    <row r="26" spans="2:10" x14ac:dyDescent="0.2">
      <c r="B26" s="3" t="s">
        <v>101</v>
      </c>
      <c r="C26" s="19">
        <v>45157</v>
      </c>
      <c r="D26" s="19">
        <v>45164</v>
      </c>
      <c r="E26" s="42">
        <v>7</v>
      </c>
      <c r="F26" s="24"/>
      <c r="G26" s="35">
        <v>7</v>
      </c>
      <c r="H26" s="35"/>
      <c r="I26" s="5">
        <v>720</v>
      </c>
      <c r="J26" s="7"/>
    </row>
    <row r="27" spans="2:10" x14ac:dyDescent="0.2">
      <c r="B27" s="3" t="s">
        <v>102</v>
      </c>
      <c r="C27" s="19">
        <v>45164</v>
      </c>
      <c r="D27" s="19">
        <v>45179</v>
      </c>
      <c r="E27" s="42">
        <v>15</v>
      </c>
      <c r="F27" s="24"/>
      <c r="G27" s="35">
        <v>15</v>
      </c>
      <c r="H27" s="35"/>
      <c r="I27" s="5">
        <v>1425</v>
      </c>
      <c r="J27" s="7"/>
    </row>
    <row r="28" spans="2:10" x14ac:dyDescent="0.2">
      <c r="B28" s="3" t="s">
        <v>48</v>
      </c>
      <c r="C28" s="19">
        <v>45179</v>
      </c>
      <c r="D28" s="19">
        <v>45192</v>
      </c>
      <c r="E28" s="42">
        <v>7</v>
      </c>
      <c r="F28" s="24"/>
      <c r="G28" s="35">
        <v>7</v>
      </c>
      <c r="H28" s="35"/>
      <c r="I28" s="5">
        <v>1080</v>
      </c>
      <c r="J28" s="7"/>
    </row>
    <row r="29" spans="2:10" x14ac:dyDescent="0.2">
      <c r="B29" s="3" t="s">
        <v>44</v>
      </c>
      <c r="C29" s="19">
        <v>45198</v>
      </c>
      <c r="D29" s="19">
        <v>45203</v>
      </c>
      <c r="E29" s="42"/>
      <c r="F29" s="24">
        <v>5</v>
      </c>
      <c r="G29" s="35"/>
      <c r="H29" s="35">
        <v>5</v>
      </c>
      <c r="I29" s="5"/>
      <c r="J29" s="7" t="s">
        <v>108</v>
      </c>
    </row>
    <row r="30" spans="2:10" x14ac:dyDescent="0.2">
      <c r="B30" s="3" t="s">
        <v>103</v>
      </c>
      <c r="C30" s="19">
        <v>45203</v>
      </c>
      <c r="D30" s="19">
        <v>45207</v>
      </c>
      <c r="E30" s="42">
        <v>4</v>
      </c>
      <c r="F30" s="24"/>
      <c r="G30" s="35">
        <v>4</v>
      </c>
      <c r="H30" s="35"/>
      <c r="I30" s="5">
        <v>456</v>
      </c>
      <c r="J30" s="7"/>
    </row>
    <row r="31" spans="2:10" x14ac:dyDescent="0.2">
      <c r="B31" s="3" t="s">
        <v>104</v>
      </c>
      <c r="C31" s="19">
        <v>45207</v>
      </c>
      <c r="D31" s="19">
        <v>45212</v>
      </c>
      <c r="E31" s="42">
        <v>5</v>
      </c>
      <c r="F31" s="24"/>
      <c r="G31" s="35">
        <v>5</v>
      </c>
      <c r="H31" s="35"/>
      <c r="I31" s="5">
        <v>443.58</v>
      </c>
      <c r="J31" s="7" t="s">
        <v>111</v>
      </c>
    </row>
    <row r="32" spans="2:10" x14ac:dyDescent="0.2">
      <c r="B32" s="3" t="s">
        <v>44</v>
      </c>
      <c r="C32" s="19">
        <v>45212</v>
      </c>
      <c r="D32" s="19">
        <v>45221</v>
      </c>
      <c r="E32" s="42"/>
      <c r="F32" s="24">
        <v>9</v>
      </c>
      <c r="G32" s="35"/>
      <c r="H32" s="35">
        <v>9</v>
      </c>
      <c r="I32" s="5"/>
      <c r="J32" s="7" t="s">
        <v>108</v>
      </c>
    </row>
    <row r="33" spans="2:10" x14ac:dyDescent="0.2">
      <c r="B33" s="3" t="s">
        <v>105</v>
      </c>
      <c r="C33" s="19">
        <v>45221</v>
      </c>
      <c r="D33" s="19">
        <v>45226</v>
      </c>
      <c r="E33" s="42">
        <v>5</v>
      </c>
      <c r="F33" s="24"/>
      <c r="G33" s="35">
        <v>5</v>
      </c>
      <c r="H33" s="35"/>
      <c r="I33" s="5">
        <v>460</v>
      </c>
      <c r="J33" s="7"/>
    </row>
    <row r="34" spans="2:10" x14ac:dyDescent="0.2">
      <c r="B34" s="3" t="s">
        <v>106</v>
      </c>
      <c r="C34" s="19">
        <v>45226</v>
      </c>
      <c r="D34" s="19">
        <v>45229</v>
      </c>
      <c r="E34" s="42">
        <v>3</v>
      </c>
      <c r="F34" s="24"/>
      <c r="G34" s="35">
        <v>4</v>
      </c>
      <c r="H34" s="35"/>
      <c r="I34" s="5">
        <v>302</v>
      </c>
      <c r="J34" s="4"/>
    </row>
    <row r="35" spans="2:10" x14ac:dyDescent="0.2">
      <c r="B35" s="40" t="s">
        <v>84</v>
      </c>
      <c r="C35" s="41">
        <v>45229</v>
      </c>
      <c r="D35" s="41">
        <v>45291</v>
      </c>
      <c r="E35" s="42"/>
      <c r="F35" s="24"/>
      <c r="G35" s="35"/>
      <c r="H35" s="35"/>
      <c r="I35" s="5"/>
      <c r="J35" s="27" t="s">
        <v>107</v>
      </c>
    </row>
    <row r="36" spans="2:10" ht="16" thickBot="1" x14ac:dyDescent="0.25">
      <c r="B36" s="9" t="s">
        <v>13</v>
      </c>
      <c r="C36" s="9"/>
      <c r="D36" s="9"/>
      <c r="E36" s="9">
        <f>SUM(E5:E35)</f>
        <v>147</v>
      </c>
      <c r="F36" s="9">
        <f>SUM(F5:F35)</f>
        <v>48</v>
      </c>
      <c r="G36" s="36">
        <f>SUM(G5:G35)</f>
        <v>152</v>
      </c>
      <c r="H36" s="36">
        <f>SUM(H5:H35)</f>
        <v>48</v>
      </c>
      <c r="I36" s="10">
        <f>SUM(I5:I35)</f>
        <v>14170.750000000002</v>
      </c>
      <c r="J36" s="6"/>
    </row>
    <row r="37" spans="2:10" x14ac:dyDescent="0.2">
      <c r="B37" s="38"/>
      <c r="C37" s="39"/>
      <c r="D37" s="39"/>
      <c r="E37" s="39"/>
    </row>
    <row r="38" spans="2:10" x14ac:dyDescent="0.2">
      <c r="B38" s="21"/>
    </row>
    <row r="39" spans="2:10" ht="30" x14ac:dyDescent="0.3">
      <c r="B39" s="8" t="s">
        <v>66</v>
      </c>
    </row>
    <row r="40" spans="2:10" ht="60" x14ac:dyDescent="0.2">
      <c r="B40" s="1" t="s">
        <v>4</v>
      </c>
      <c r="C40" s="1" t="s">
        <v>5</v>
      </c>
      <c r="D40" s="1" t="s">
        <v>6</v>
      </c>
      <c r="E40" s="2" t="s">
        <v>42</v>
      </c>
      <c r="F40" s="2" t="s">
        <v>43</v>
      </c>
      <c r="G40" s="2" t="s">
        <v>49</v>
      </c>
      <c r="H40" s="2" t="s">
        <v>50</v>
      </c>
      <c r="I40" s="2" t="s">
        <v>51</v>
      </c>
      <c r="J40" s="2" t="s">
        <v>1</v>
      </c>
    </row>
    <row r="41" spans="2:10" ht="16" x14ac:dyDescent="0.2">
      <c r="B41" s="40" t="s">
        <v>84</v>
      </c>
      <c r="C41" s="43">
        <v>44927</v>
      </c>
      <c r="D41" s="41">
        <v>45004</v>
      </c>
      <c r="E41" s="42"/>
      <c r="F41" s="33"/>
      <c r="G41" s="25"/>
      <c r="H41" s="34"/>
      <c r="I41" s="26"/>
      <c r="J41" s="27" t="s">
        <v>107</v>
      </c>
    </row>
    <row r="42" spans="2:10" x14ac:dyDescent="0.2">
      <c r="B42" s="3" t="s">
        <v>112</v>
      </c>
      <c r="C42" s="19">
        <v>45003</v>
      </c>
      <c r="D42" s="19">
        <v>45011</v>
      </c>
      <c r="E42" s="3">
        <v>8</v>
      </c>
      <c r="F42" s="33"/>
      <c r="G42" s="27">
        <v>9</v>
      </c>
      <c r="H42" s="33"/>
      <c r="I42" s="5">
        <v>697</v>
      </c>
      <c r="J42" s="27" t="s">
        <v>147</v>
      </c>
    </row>
    <row r="43" spans="2:10" x14ac:dyDescent="0.2">
      <c r="B43" s="3" t="s">
        <v>113</v>
      </c>
      <c r="C43" s="19">
        <v>45012</v>
      </c>
      <c r="D43" s="19">
        <v>45017</v>
      </c>
      <c r="E43" s="3">
        <v>5</v>
      </c>
      <c r="F43" s="33"/>
      <c r="G43" s="27">
        <v>5</v>
      </c>
      <c r="H43" s="33"/>
      <c r="I43" s="5">
        <v>460</v>
      </c>
      <c r="J43" s="27"/>
    </row>
    <row r="44" spans="2:10" x14ac:dyDescent="0.2">
      <c r="B44" s="3" t="s">
        <v>114</v>
      </c>
      <c r="C44" s="19">
        <v>45017</v>
      </c>
      <c r="D44" s="19">
        <v>45024</v>
      </c>
      <c r="E44" s="3">
        <v>7</v>
      </c>
      <c r="F44" s="33"/>
      <c r="G44" s="27">
        <v>8</v>
      </c>
      <c r="H44" s="33"/>
      <c r="I44" s="5">
        <v>903</v>
      </c>
      <c r="J44" s="27"/>
    </row>
    <row r="45" spans="2:10" x14ac:dyDescent="0.2">
      <c r="B45" s="3" t="s">
        <v>115</v>
      </c>
      <c r="C45" s="19">
        <v>45025</v>
      </c>
      <c r="D45" s="19">
        <v>45032</v>
      </c>
      <c r="E45" s="3">
        <v>7</v>
      </c>
      <c r="F45" s="33"/>
      <c r="G45" s="27">
        <v>7</v>
      </c>
      <c r="H45" s="33"/>
      <c r="I45" s="5">
        <v>828</v>
      </c>
      <c r="J45" s="27"/>
    </row>
    <row r="46" spans="2:10" x14ac:dyDescent="0.2">
      <c r="B46" s="3" t="s">
        <v>116</v>
      </c>
      <c r="C46" s="19">
        <v>45032</v>
      </c>
      <c r="D46" s="19">
        <v>45035</v>
      </c>
      <c r="E46" s="3">
        <v>3</v>
      </c>
      <c r="F46" s="33"/>
      <c r="G46" s="27">
        <v>4</v>
      </c>
      <c r="H46" s="33"/>
      <c r="I46" s="5">
        <v>377</v>
      </c>
      <c r="J46" s="27" t="s">
        <v>147</v>
      </c>
    </row>
    <row r="47" spans="2:10" x14ac:dyDescent="0.2">
      <c r="B47" s="3" t="s">
        <v>117</v>
      </c>
      <c r="C47" s="19">
        <v>45038</v>
      </c>
      <c r="D47" s="19">
        <v>45045</v>
      </c>
      <c r="E47" s="3">
        <v>7</v>
      </c>
      <c r="F47" s="33"/>
      <c r="G47" s="27">
        <v>7</v>
      </c>
      <c r="H47" s="33"/>
      <c r="I47" s="5">
        <v>741.5</v>
      </c>
      <c r="J47" s="27" t="s">
        <v>147</v>
      </c>
    </row>
    <row r="48" spans="2:10" x14ac:dyDescent="0.2">
      <c r="B48" s="3" t="s">
        <v>118</v>
      </c>
      <c r="C48" s="19">
        <v>45045</v>
      </c>
      <c r="D48" s="19">
        <v>45051</v>
      </c>
      <c r="E48" s="3">
        <v>6</v>
      </c>
      <c r="F48" s="33"/>
      <c r="G48" s="27">
        <v>7</v>
      </c>
      <c r="H48" s="33"/>
      <c r="I48" s="5">
        <v>769</v>
      </c>
      <c r="J48" s="27"/>
    </row>
    <row r="49" spans="2:10" x14ac:dyDescent="0.2">
      <c r="B49" s="3" t="s">
        <v>119</v>
      </c>
      <c r="C49" s="19">
        <v>45059</v>
      </c>
      <c r="D49" s="19">
        <v>45066</v>
      </c>
      <c r="E49" s="3">
        <v>7</v>
      </c>
      <c r="F49" s="33"/>
      <c r="G49" s="27">
        <v>7</v>
      </c>
      <c r="H49" s="33"/>
      <c r="I49" s="5">
        <v>868</v>
      </c>
      <c r="J49" s="27"/>
    </row>
    <row r="50" spans="2:10" x14ac:dyDescent="0.2">
      <c r="B50" s="3" t="s">
        <v>120</v>
      </c>
      <c r="C50" s="19">
        <v>45066</v>
      </c>
      <c r="D50" s="19">
        <v>45073</v>
      </c>
      <c r="E50" s="3">
        <v>7</v>
      </c>
      <c r="F50" s="33"/>
      <c r="G50" s="27">
        <v>7</v>
      </c>
      <c r="H50" s="33"/>
      <c r="I50" s="5">
        <v>798.44</v>
      </c>
      <c r="J50" s="27" t="s">
        <v>148</v>
      </c>
    </row>
    <row r="51" spans="2:10" x14ac:dyDescent="0.2">
      <c r="B51" s="3" t="s">
        <v>121</v>
      </c>
      <c r="C51" s="19">
        <v>45074</v>
      </c>
      <c r="D51" s="19">
        <v>45080</v>
      </c>
      <c r="E51" s="3">
        <v>6</v>
      </c>
      <c r="F51" s="33"/>
      <c r="G51" s="27">
        <v>6</v>
      </c>
      <c r="H51" s="33"/>
      <c r="I51" s="5">
        <v>769</v>
      </c>
      <c r="J51" s="27"/>
    </row>
    <row r="52" spans="2:10" x14ac:dyDescent="0.2">
      <c r="B52" s="3" t="s">
        <v>122</v>
      </c>
      <c r="C52" s="19">
        <v>45080</v>
      </c>
      <c r="D52" s="19">
        <v>45084</v>
      </c>
      <c r="E52" s="3">
        <v>4</v>
      </c>
      <c r="F52" s="33"/>
      <c r="G52" s="27">
        <v>4</v>
      </c>
      <c r="H52" s="33"/>
      <c r="I52" s="5">
        <v>399</v>
      </c>
      <c r="J52" s="27" t="s">
        <v>147</v>
      </c>
    </row>
    <row r="53" spans="2:10" x14ac:dyDescent="0.2">
      <c r="B53" s="3" t="s">
        <v>123</v>
      </c>
      <c r="C53" s="19">
        <v>45084</v>
      </c>
      <c r="D53" s="19">
        <v>45094</v>
      </c>
      <c r="E53" s="3">
        <v>10</v>
      </c>
      <c r="F53" s="33"/>
      <c r="G53" s="27">
        <v>10</v>
      </c>
      <c r="H53" s="33"/>
      <c r="I53" s="5">
        <v>1240</v>
      </c>
      <c r="J53" s="27"/>
    </row>
    <row r="54" spans="2:10" x14ac:dyDescent="0.2">
      <c r="B54" s="3" t="s">
        <v>124</v>
      </c>
      <c r="C54" s="19">
        <v>45094</v>
      </c>
      <c r="D54" s="19">
        <v>45102</v>
      </c>
      <c r="E54" s="3">
        <v>8</v>
      </c>
      <c r="F54" s="33"/>
      <c r="G54" s="27">
        <v>8</v>
      </c>
      <c r="H54" s="33"/>
      <c r="I54" s="5">
        <v>967</v>
      </c>
      <c r="J54" s="27"/>
    </row>
    <row r="55" spans="2:10" x14ac:dyDescent="0.2">
      <c r="B55" s="3" t="s">
        <v>114</v>
      </c>
      <c r="C55" s="19">
        <v>45102</v>
      </c>
      <c r="D55" s="19">
        <v>45116</v>
      </c>
      <c r="E55" s="3">
        <v>14</v>
      </c>
      <c r="F55" s="33"/>
      <c r="G55" s="27">
        <v>14</v>
      </c>
      <c r="H55" s="33"/>
      <c r="I55" s="5">
        <v>2061</v>
      </c>
      <c r="J55" s="27"/>
    </row>
    <row r="56" spans="2:10" x14ac:dyDescent="0.2">
      <c r="B56" s="3" t="s">
        <v>125</v>
      </c>
      <c r="C56" s="19">
        <v>45116</v>
      </c>
      <c r="D56" s="19">
        <v>45121</v>
      </c>
      <c r="E56" s="3">
        <v>5</v>
      </c>
      <c r="F56" s="33"/>
      <c r="G56" s="27">
        <v>5</v>
      </c>
      <c r="H56" s="33"/>
      <c r="I56" s="5">
        <v>732.97</v>
      </c>
      <c r="J56" s="27" t="s">
        <v>148</v>
      </c>
    </row>
    <row r="57" spans="2:10" x14ac:dyDescent="0.2">
      <c r="B57" s="3" t="s">
        <v>126</v>
      </c>
      <c r="C57" s="19">
        <v>45121</v>
      </c>
      <c r="D57" s="19">
        <v>45129</v>
      </c>
      <c r="E57" s="3">
        <v>8</v>
      </c>
      <c r="F57" s="33"/>
      <c r="G57" s="27">
        <v>8</v>
      </c>
      <c r="H57" s="33"/>
      <c r="I57" s="5">
        <v>1134.98</v>
      </c>
      <c r="J57" s="27" t="s">
        <v>148</v>
      </c>
    </row>
    <row r="58" spans="2:10" x14ac:dyDescent="0.2">
      <c r="B58" s="3" t="s">
        <v>127</v>
      </c>
      <c r="C58" s="19">
        <v>45129</v>
      </c>
      <c r="D58" s="19">
        <v>45136</v>
      </c>
      <c r="E58" s="3">
        <v>7</v>
      </c>
      <c r="F58" s="33"/>
      <c r="G58" s="27">
        <v>7</v>
      </c>
      <c r="H58" s="33"/>
      <c r="I58" s="5">
        <v>1095.94</v>
      </c>
      <c r="J58" s="27" t="s">
        <v>148</v>
      </c>
    </row>
    <row r="59" spans="2:10" x14ac:dyDescent="0.2">
      <c r="B59" s="3" t="s">
        <v>128</v>
      </c>
      <c r="C59" s="19">
        <v>45136</v>
      </c>
      <c r="D59" s="19">
        <v>45143</v>
      </c>
      <c r="E59" s="3">
        <v>7</v>
      </c>
      <c r="F59" s="33"/>
      <c r="G59" s="27">
        <v>7</v>
      </c>
      <c r="H59" s="33"/>
      <c r="I59" s="5">
        <v>1068</v>
      </c>
      <c r="J59" s="27" t="s">
        <v>149</v>
      </c>
    </row>
    <row r="60" spans="2:10" x14ac:dyDescent="0.2">
      <c r="B60" s="3" t="s">
        <v>151</v>
      </c>
      <c r="C60" s="19">
        <v>45143</v>
      </c>
      <c r="D60" s="19">
        <v>45152</v>
      </c>
      <c r="E60" s="3">
        <v>9</v>
      </c>
      <c r="F60" s="33"/>
      <c r="G60" s="27">
        <v>9</v>
      </c>
      <c r="H60" s="33"/>
      <c r="I60" s="5">
        <v>987</v>
      </c>
      <c r="J60" s="27" t="s">
        <v>150</v>
      </c>
    </row>
    <row r="61" spans="2:10" x14ac:dyDescent="0.2">
      <c r="B61" s="3" t="s">
        <v>129</v>
      </c>
      <c r="C61" s="19">
        <v>45152</v>
      </c>
      <c r="D61" s="19">
        <v>45166</v>
      </c>
      <c r="E61" s="3">
        <v>14</v>
      </c>
      <c r="F61" s="33"/>
      <c r="G61" s="27">
        <v>14</v>
      </c>
      <c r="H61" s="33"/>
      <c r="I61" s="5">
        <v>2086</v>
      </c>
      <c r="J61" s="27"/>
    </row>
    <row r="62" spans="2:10" x14ac:dyDescent="0.2">
      <c r="B62" s="3" t="s">
        <v>130</v>
      </c>
      <c r="C62" s="19">
        <v>45166</v>
      </c>
      <c r="D62" s="19">
        <v>45171</v>
      </c>
      <c r="E62" s="3">
        <v>5</v>
      </c>
      <c r="F62" s="33"/>
      <c r="G62" s="27">
        <v>5</v>
      </c>
      <c r="H62" s="33"/>
      <c r="I62" s="5">
        <v>690</v>
      </c>
      <c r="J62" s="27" t="s">
        <v>147</v>
      </c>
    </row>
    <row r="63" spans="2:10" x14ac:dyDescent="0.2">
      <c r="B63" s="3" t="s">
        <v>131</v>
      </c>
      <c r="C63" s="19">
        <v>45171</v>
      </c>
      <c r="D63" s="19">
        <v>45185</v>
      </c>
      <c r="E63" s="3">
        <v>14</v>
      </c>
      <c r="F63" s="33"/>
      <c r="G63" s="27">
        <v>14</v>
      </c>
      <c r="H63" s="33"/>
      <c r="I63" s="5">
        <v>1851</v>
      </c>
      <c r="J63" s="27"/>
    </row>
    <row r="64" spans="2:10" x14ac:dyDescent="0.2">
      <c r="B64" s="45" t="s">
        <v>132</v>
      </c>
      <c r="C64" s="46">
        <v>45185</v>
      </c>
      <c r="D64" s="46">
        <v>45192</v>
      </c>
      <c r="E64" s="45">
        <v>7</v>
      </c>
      <c r="F64" s="33"/>
      <c r="G64" s="27">
        <v>7</v>
      </c>
      <c r="H64" s="33"/>
      <c r="I64" s="5">
        <v>686.7</v>
      </c>
      <c r="J64" s="27" t="s">
        <v>145</v>
      </c>
    </row>
    <row r="65" spans="2:10" x14ac:dyDescent="0.2">
      <c r="B65" s="3" t="s">
        <v>133</v>
      </c>
      <c r="C65" s="19">
        <v>45192</v>
      </c>
      <c r="D65" s="19">
        <v>45199</v>
      </c>
      <c r="E65" s="3">
        <v>7</v>
      </c>
      <c r="F65" s="33"/>
      <c r="G65" s="27">
        <v>8</v>
      </c>
      <c r="H65" s="33"/>
      <c r="I65" s="5">
        <v>828</v>
      </c>
      <c r="J65" s="27"/>
    </row>
    <row r="66" spans="2:10" x14ac:dyDescent="0.2">
      <c r="B66" s="3" t="s">
        <v>134</v>
      </c>
      <c r="C66" s="19">
        <v>45200</v>
      </c>
      <c r="D66" s="19">
        <v>45207</v>
      </c>
      <c r="E66" s="3">
        <v>7</v>
      </c>
      <c r="F66" s="33"/>
      <c r="G66" s="27">
        <v>7</v>
      </c>
      <c r="H66" s="33"/>
      <c r="I66" s="5">
        <v>838</v>
      </c>
      <c r="J66" s="27"/>
    </row>
    <row r="67" spans="2:10" x14ac:dyDescent="0.2">
      <c r="B67" s="3" t="s">
        <v>135</v>
      </c>
      <c r="C67" s="19">
        <v>45207</v>
      </c>
      <c r="D67" s="19">
        <v>45215</v>
      </c>
      <c r="E67" s="3">
        <v>8</v>
      </c>
      <c r="F67" s="33"/>
      <c r="G67" s="27">
        <v>8</v>
      </c>
      <c r="H67" s="33"/>
      <c r="I67" s="5">
        <v>770</v>
      </c>
      <c r="J67" s="27" t="s">
        <v>146</v>
      </c>
    </row>
    <row r="68" spans="2:10" x14ac:dyDescent="0.2">
      <c r="B68" s="3" t="s">
        <v>136</v>
      </c>
      <c r="C68" s="19">
        <v>45215</v>
      </c>
      <c r="D68" s="19">
        <v>45220</v>
      </c>
      <c r="E68" s="3">
        <v>5</v>
      </c>
      <c r="F68" s="33"/>
      <c r="G68" s="27">
        <v>5</v>
      </c>
      <c r="H68" s="33"/>
      <c r="I68" s="5">
        <v>670</v>
      </c>
      <c r="J68" s="27"/>
    </row>
    <row r="69" spans="2:10" x14ac:dyDescent="0.2">
      <c r="B69" s="3" t="s">
        <v>137</v>
      </c>
      <c r="C69" s="19">
        <v>45220</v>
      </c>
      <c r="D69" s="19">
        <v>45228</v>
      </c>
      <c r="E69" s="3">
        <v>10</v>
      </c>
      <c r="F69" s="33"/>
      <c r="G69" s="27">
        <v>11</v>
      </c>
      <c r="H69" s="33"/>
      <c r="I69" s="5">
        <v>867</v>
      </c>
      <c r="J69" s="27"/>
    </row>
    <row r="70" spans="2:10" x14ac:dyDescent="0.2">
      <c r="B70" s="3" t="s">
        <v>138</v>
      </c>
      <c r="C70" s="19">
        <v>45230</v>
      </c>
      <c r="D70" s="19">
        <v>45235</v>
      </c>
      <c r="E70" s="3">
        <v>5</v>
      </c>
      <c r="F70" s="33"/>
      <c r="G70" s="27">
        <v>6</v>
      </c>
      <c r="H70" s="33"/>
      <c r="I70" s="5">
        <v>660</v>
      </c>
      <c r="J70" s="27" t="s">
        <v>147</v>
      </c>
    </row>
    <row r="71" spans="2:10" x14ac:dyDescent="0.2">
      <c r="B71" s="3" t="s">
        <v>139</v>
      </c>
      <c r="C71" s="19">
        <v>45236</v>
      </c>
      <c r="D71" s="19">
        <v>45241</v>
      </c>
      <c r="E71" s="3">
        <v>5</v>
      </c>
      <c r="F71" s="33"/>
      <c r="G71" s="27">
        <v>6</v>
      </c>
      <c r="H71" s="33"/>
      <c r="I71" s="5">
        <v>570</v>
      </c>
      <c r="J71" s="27"/>
    </row>
    <row r="72" spans="2:10" x14ac:dyDescent="0.2">
      <c r="B72" s="3" t="s">
        <v>140</v>
      </c>
      <c r="C72" s="19">
        <v>45248</v>
      </c>
      <c r="D72" s="19">
        <v>45255</v>
      </c>
      <c r="E72" s="3">
        <v>7</v>
      </c>
      <c r="F72" s="33"/>
      <c r="G72" s="27">
        <v>8</v>
      </c>
      <c r="H72" s="33"/>
      <c r="I72" s="5">
        <v>723</v>
      </c>
      <c r="J72" s="27"/>
    </row>
    <row r="73" spans="2:10" x14ac:dyDescent="0.2">
      <c r="B73" s="3" t="s">
        <v>141</v>
      </c>
      <c r="C73" s="19">
        <v>45256</v>
      </c>
      <c r="D73" s="19">
        <v>45265</v>
      </c>
      <c r="E73" s="3">
        <v>9</v>
      </c>
      <c r="F73" s="33"/>
      <c r="G73" s="27">
        <v>10</v>
      </c>
      <c r="H73" s="33"/>
      <c r="I73" s="5">
        <v>844.73</v>
      </c>
      <c r="J73" s="27" t="s">
        <v>148</v>
      </c>
    </row>
    <row r="74" spans="2:10" x14ac:dyDescent="0.2">
      <c r="B74" s="3" t="s">
        <v>142</v>
      </c>
      <c r="C74" s="19">
        <v>45278</v>
      </c>
      <c r="D74" s="19">
        <v>45287</v>
      </c>
      <c r="E74" s="3">
        <v>9</v>
      </c>
      <c r="F74" s="33"/>
      <c r="G74" s="27">
        <v>10</v>
      </c>
      <c r="H74" s="33"/>
      <c r="I74" s="5">
        <v>698</v>
      </c>
      <c r="J74" s="27"/>
    </row>
    <row r="75" spans="2:10" x14ac:dyDescent="0.2">
      <c r="B75" s="3" t="s">
        <v>143</v>
      </c>
      <c r="C75" s="19">
        <v>45290</v>
      </c>
      <c r="D75" s="19">
        <v>45297</v>
      </c>
      <c r="E75" s="3">
        <v>2</v>
      </c>
      <c r="F75" s="33"/>
      <c r="G75" s="27">
        <v>2</v>
      </c>
      <c r="H75" s="33"/>
      <c r="I75" s="5">
        <v>1048</v>
      </c>
      <c r="J75" s="27"/>
    </row>
    <row r="76" spans="2:10" x14ac:dyDescent="0.2">
      <c r="B76" s="40" t="s">
        <v>84</v>
      </c>
      <c r="C76" s="41">
        <v>45297</v>
      </c>
      <c r="D76" s="44" t="s">
        <v>144</v>
      </c>
      <c r="E76" s="3"/>
      <c r="F76" s="33"/>
      <c r="G76" s="27"/>
      <c r="H76" s="33"/>
      <c r="I76" s="5"/>
      <c r="J76" s="27" t="s">
        <v>107</v>
      </c>
    </row>
    <row r="77" spans="2:10" ht="16" thickBot="1" x14ac:dyDescent="0.25">
      <c r="B77" s="20" t="s">
        <v>13</v>
      </c>
      <c r="C77" s="6"/>
      <c r="D77" s="6"/>
      <c r="E77" s="9">
        <f>SUM(E41:E76)</f>
        <v>249</v>
      </c>
      <c r="F77" s="9">
        <f>SUM(F41:F76)</f>
        <v>0</v>
      </c>
      <c r="G77" s="9">
        <f>SUM(G41:G76)</f>
        <v>260</v>
      </c>
      <c r="H77" s="9">
        <f>SUM(H41:H76)</f>
        <v>0</v>
      </c>
      <c r="I77" s="10">
        <f>SUM(I41:I76)</f>
        <v>30727.260000000002</v>
      </c>
      <c r="J77" s="6"/>
    </row>
    <row r="78" spans="2:10" x14ac:dyDescent="0.2">
      <c r="B78" s="12"/>
      <c r="C78" s="12"/>
      <c r="D78" s="12"/>
      <c r="E78" s="12"/>
    </row>
  </sheetData>
  <pageMargins left="0.7" right="0.7" top="0.78740157499999996" bottom="0.78740157499999996" header="0.3" footer="0.3"/>
  <pageSetup paperSize="9" scale="43" orientation="landscape" horizontalDpi="4294967293" verticalDpi="4294967293" copies="2" r:id="rId1"/>
  <ignoredErrors>
    <ignoredError sqref="F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Ausgaben FeWos 2023</vt:lpstr>
      <vt:lpstr>AfA 2023</vt:lpstr>
      <vt:lpstr>Fahrten 2023</vt:lpstr>
      <vt:lpstr>Einnahmen Fewos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Enno Schwa</dc:creator>
  <cp:lastModifiedBy>Enno Schwan</cp:lastModifiedBy>
  <cp:lastPrinted>2024-01-09T15:30:23Z</cp:lastPrinted>
  <dcterms:created xsi:type="dcterms:W3CDTF">2016-12-14T11:15:33Z</dcterms:created>
  <dcterms:modified xsi:type="dcterms:W3CDTF">2026-02-11T17:47:35Z</dcterms:modified>
</cp:coreProperties>
</file>